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HCE\Strategiske Partnerskaber 2022-2025\SPA-retningslinjer\Rio marker guidelines\"/>
    </mc:Choice>
  </mc:AlternateContent>
  <bookViews>
    <workbookView xWindow="-108" yWindow="-108" windowWidth="23256" windowHeight="12576"/>
  </bookViews>
  <sheets>
    <sheet name="SPA funded development-Lot CIV" sheetId="1" r:id="rId1"/>
    <sheet name="SPA funded humanitarian-Lot HUM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8" l="1"/>
  <c r="R23" i="8"/>
  <c r="Q23" i="8"/>
  <c r="P23" i="8"/>
  <c r="N23" i="8"/>
  <c r="O23" i="8" s="1"/>
  <c r="L23" i="8"/>
  <c r="M23" i="8" s="1"/>
  <c r="J23" i="8"/>
  <c r="K23" i="8" s="1"/>
  <c r="Q22" i="8"/>
  <c r="R22" i="8" s="1"/>
  <c r="P22" i="8"/>
  <c r="N22" i="8"/>
  <c r="O22" i="8" s="1"/>
  <c r="M22" i="8"/>
  <c r="L22" i="8"/>
  <c r="J22" i="8"/>
  <c r="K22" i="8" s="1"/>
  <c r="Q21" i="8"/>
  <c r="S21" i="8" s="1"/>
  <c r="T21" i="8" s="1"/>
  <c r="P21" i="8"/>
  <c r="N21" i="8"/>
  <c r="O21" i="8" s="1"/>
  <c r="L21" i="8"/>
  <c r="M21" i="8" s="1"/>
  <c r="K21" i="8"/>
  <c r="J21" i="8"/>
  <c r="S20" i="8"/>
  <c r="T20" i="8" s="1"/>
  <c r="Q20" i="8"/>
  <c r="R20" i="8" s="1"/>
  <c r="P20" i="8"/>
  <c r="O20" i="8"/>
  <c r="N20" i="8"/>
  <c r="L20" i="8"/>
  <c r="M20" i="8" s="1"/>
  <c r="K20" i="8"/>
  <c r="J20" i="8"/>
  <c r="R19" i="8"/>
  <c r="Q19" i="8"/>
  <c r="P19" i="8"/>
  <c r="N19" i="8"/>
  <c r="O19" i="8" s="1"/>
  <c r="L19" i="8"/>
  <c r="M19" i="8" s="1"/>
  <c r="J19" i="8"/>
  <c r="K19" i="8" s="1"/>
  <c r="Q18" i="8"/>
  <c r="S18" i="8" s="1"/>
  <c r="T18" i="8" s="1"/>
  <c r="P18" i="8"/>
  <c r="N18" i="8"/>
  <c r="O18" i="8" s="1"/>
  <c r="M18" i="8"/>
  <c r="L18" i="8"/>
  <c r="J18" i="8"/>
  <c r="K18" i="8" s="1"/>
  <c r="Q17" i="8"/>
  <c r="S17" i="8" s="1"/>
  <c r="T17" i="8" s="1"/>
  <c r="P17" i="8"/>
  <c r="O17" i="8"/>
  <c r="N17" i="8"/>
  <c r="L17" i="8"/>
  <c r="M17" i="8" s="1"/>
  <c r="J17" i="8"/>
  <c r="K17" i="8" s="1"/>
  <c r="S16" i="8"/>
  <c r="T16" i="8" s="1"/>
  <c r="R16" i="8"/>
  <c r="Q16" i="8"/>
  <c r="P16" i="8"/>
  <c r="O16" i="8"/>
  <c r="N16" i="8"/>
  <c r="L16" i="8"/>
  <c r="M16" i="8" s="1"/>
  <c r="K16" i="8"/>
  <c r="J16" i="8"/>
  <c r="R15" i="8"/>
  <c r="Q15" i="8"/>
  <c r="P15" i="8"/>
  <c r="N15" i="8"/>
  <c r="S15" i="8" s="1"/>
  <c r="T15" i="8" s="1"/>
  <c r="M15" i="8"/>
  <c r="L15" i="8"/>
  <c r="J15" i="8"/>
  <c r="K15" i="8" s="1"/>
  <c r="Q14" i="8"/>
  <c r="R14" i="8" s="1"/>
  <c r="P14" i="8"/>
  <c r="N14" i="8"/>
  <c r="O14" i="8" s="1"/>
  <c r="M14" i="8"/>
  <c r="L14" i="8"/>
  <c r="J14" i="8"/>
  <c r="K14" i="8" s="1"/>
  <c r="Q13" i="8"/>
  <c r="S13" i="8" s="1"/>
  <c r="T13" i="8" s="1"/>
  <c r="P13" i="8"/>
  <c r="N13" i="8"/>
  <c r="O13" i="8" s="1"/>
  <c r="L13" i="8"/>
  <c r="M13" i="8" s="1"/>
  <c r="K13" i="8"/>
  <c r="J13" i="8"/>
  <c r="S12" i="8"/>
  <c r="T12" i="8" s="1"/>
  <c r="Q12" i="8"/>
  <c r="R12" i="8" s="1"/>
  <c r="P12" i="8"/>
  <c r="O12" i="8"/>
  <c r="N12" i="8"/>
  <c r="L12" i="8"/>
  <c r="M12" i="8" s="1"/>
  <c r="K12" i="8"/>
  <c r="J12" i="8"/>
  <c r="R11" i="8"/>
  <c r="Q11" i="8"/>
  <c r="P11" i="8"/>
  <c r="N11" i="8"/>
  <c r="O11" i="8" s="1"/>
  <c r="L11" i="8"/>
  <c r="M11" i="8" s="1"/>
  <c r="J11" i="8"/>
  <c r="K11" i="8" s="1"/>
  <c r="Q10" i="8"/>
  <c r="S10" i="8" s="1"/>
  <c r="T10" i="8" s="1"/>
  <c r="P10" i="8"/>
  <c r="N10" i="8"/>
  <c r="O10" i="8" s="1"/>
  <c r="M10" i="8"/>
  <c r="L10" i="8"/>
  <c r="J10" i="8"/>
  <c r="K10" i="8" s="1"/>
  <c r="Q9" i="8"/>
  <c r="S9" i="8" s="1"/>
  <c r="T9" i="8" s="1"/>
  <c r="P9" i="8"/>
  <c r="O9" i="8"/>
  <c r="N9" i="8"/>
  <c r="L9" i="8"/>
  <c r="M9" i="8" s="1"/>
  <c r="J9" i="8"/>
  <c r="K9" i="8" s="1"/>
  <c r="S8" i="8"/>
  <c r="T8" i="8" s="1"/>
  <c r="R8" i="8"/>
  <c r="Q8" i="8"/>
  <c r="P8" i="8"/>
  <c r="O8" i="8"/>
  <c r="N8" i="8"/>
  <c r="L8" i="8"/>
  <c r="M8" i="8" s="1"/>
  <c r="B30" i="8" s="1"/>
  <c r="C30" i="8" s="1"/>
  <c r="K8" i="8"/>
  <c r="J8" i="8"/>
  <c r="C28" i="1"/>
  <c r="M13" i="1"/>
  <c r="N13" i="1" s="1"/>
  <c r="K16" i="1"/>
  <c r="L16" i="1" s="1"/>
  <c r="K11" i="1"/>
  <c r="L11" i="1" s="1"/>
  <c r="M11" i="1"/>
  <c r="N11" i="1" s="1"/>
  <c r="O11" i="1"/>
  <c r="P11" i="1" s="1"/>
  <c r="Q11" i="1"/>
  <c r="R11" i="1"/>
  <c r="S11" i="1" s="1"/>
  <c r="R10" i="1"/>
  <c r="S10" i="1" s="1"/>
  <c r="Q10" i="1"/>
  <c r="O10" i="1"/>
  <c r="P10" i="1" s="1"/>
  <c r="M10" i="1"/>
  <c r="N10" i="1" s="1"/>
  <c r="K10" i="1"/>
  <c r="L10" i="1" s="1"/>
  <c r="R13" i="1"/>
  <c r="S13" i="1" s="1"/>
  <c r="Q13" i="1"/>
  <c r="O13" i="1"/>
  <c r="P13" i="1" s="1"/>
  <c r="K13" i="1"/>
  <c r="L13" i="1" s="1"/>
  <c r="K15" i="1"/>
  <c r="L15" i="1" s="1"/>
  <c r="K9" i="1"/>
  <c r="L9" i="1" s="1"/>
  <c r="M9" i="1"/>
  <c r="N9" i="1" s="1"/>
  <c r="O9" i="1"/>
  <c r="P9" i="1" s="1"/>
  <c r="Q9" i="1"/>
  <c r="R9" i="1"/>
  <c r="S9" i="1" s="1"/>
  <c r="K12" i="1"/>
  <c r="L12" i="1" s="1"/>
  <c r="M12" i="1"/>
  <c r="N12" i="1" s="1"/>
  <c r="O12" i="1"/>
  <c r="P12" i="1" s="1"/>
  <c r="Q12" i="1"/>
  <c r="R12" i="1"/>
  <c r="S12" i="1" s="1"/>
  <c r="K14" i="1"/>
  <c r="L14" i="1" s="1"/>
  <c r="M14" i="1"/>
  <c r="N14" i="1" s="1"/>
  <c r="O14" i="1"/>
  <c r="P14" i="1" s="1"/>
  <c r="Q14" i="1"/>
  <c r="R14" i="1"/>
  <c r="S14" i="1" s="1"/>
  <c r="M15" i="1"/>
  <c r="N15" i="1" s="1"/>
  <c r="O15" i="1"/>
  <c r="P15" i="1" s="1"/>
  <c r="Q15" i="1"/>
  <c r="R15" i="1"/>
  <c r="S15" i="1" s="1"/>
  <c r="M16" i="1"/>
  <c r="N16" i="1" s="1"/>
  <c r="O16" i="1"/>
  <c r="P16" i="1" s="1"/>
  <c r="Q16" i="1"/>
  <c r="R16" i="1"/>
  <c r="S16" i="1" s="1"/>
  <c r="K17" i="1"/>
  <c r="L17" i="1" s="1"/>
  <c r="M17" i="1"/>
  <c r="N17" i="1" s="1"/>
  <c r="O17" i="1"/>
  <c r="P17" i="1" s="1"/>
  <c r="Q17" i="1"/>
  <c r="R17" i="1"/>
  <c r="S17" i="1" s="1"/>
  <c r="K18" i="1"/>
  <c r="L18" i="1" s="1"/>
  <c r="M18" i="1"/>
  <c r="N18" i="1" s="1"/>
  <c r="O18" i="1"/>
  <c r="P18" i="1" s="1"/>
  <c r="Q18" i="1"/>
  <c r="R18" i="1"/>
  <c r="S18" i="1" s="1"/>
  <c r="K19" i="1"/>
  <c r="L19" i="1" s="1"/>
  <c r="M19" i="1"/>
  <c r="N19" i="1" s="1"/>
  <c r="O19" i="1"/>
  <c r="P19" i="1" s="1"/>
  <c r="Q19" i="1"/>
  <c r="R19" i="1"/>
  <c r="S19" i="1" s="1"/>
  <c r="K20" i="1"/>
  <c r="L20" i="1" s="1"/>
  <c r="M20" i="1"/>
  <c r="N20" i="1" s="1"/>
  <c r="O20" i="1"/>
  <c r="P20" i="1" s="1"/>
  <c r="Q20" i="1"/>
  <c r="R20" i="1"/>
  <c r="S20" i="1" s="1"/>
  <c r="K21" i="1"/>
  <c r="L21" i="1" s="1"/>
  <c r="M21" i="1"/>
  <c r="N21" i="1" s="1"/>
  <c r="O21" i="1"/>
  <c r="P21" i="1" s="1"/>
  <c r="Q21" i="1"/>
  <c r="R21" i="1"/>
  <c r="S21" i="1" s="1"/>
  <c r="K22" i="1"/>
  <c r="L22" i="1" s="1"/>
  <c r="M22" i="1"/>
  <c r="N22" i="1" s="1"/>
  <c r="O22" i="1"/>
  <c r="P22" i="1" s="1"/>
  <c r="Q22" i="1"/>
  <c r="R22" i="1"/>
  <c r="S22" i="1" s="1"/>
  <c r="K23" i="1"/>
  <c r="L23" i="1" s="1"/>
  <c r="M23" i="1"/>
  <c r="N23" i="1" s="1"/>
  <c r="O23" i="1"/>
  <c r="P23" i="1" s="1"/>
  <c r="Q23" i="1"/>
  <c r="R23" i="1"/>
  <c r="S23" i="1" s="1"/>
  <c r="K8" i="1"/>
  <c r="L8" i="1" s="1"/>
  <c r="M8" i="1"/>
  <c r="N8" i="1" s="1"/>
  <c r="O8" i="1"/>
  <c r="P8" i="1" s="1"/>
  <c r="R8" i="1"/>
  <c r="S8" i="1" s="1"/>
  <c r="B29" i="8" l="1"/>
  <c r="C29" i="8" s="1"/>
  <c r="B31" i="8"/>
  <c r="C31" i="8" s="1"/>
  <c r="B32" i="8"/>
  <c r="C32" i="8" s="1"/>
  <c r="S11" i="8"/>
  <c r="T11" i="8" s="1"/>
  <c r="B33" i="8" s="1"/>
  <c r="C33" i="8" s="1"/>
  <c r="O15" i="8"/>
  <c r="S19" i="8"/>
  <c r="T19" i="8" s="1"/>
  <c r="R9" i="8"/>
  <c r="S14" i="8"/>
  <c r="T14" i="8" s="1"/>
  <c r="R17" i="8"/>
  <c r="S22" i="8"/>
  <c r="T22" i="8" s="1"/>
  <c r="R10" i="8"/>
  <c r="R18" i="8"/>
  <c r="S23" i="8"/>
  <c r="T23" i="8" s="1"/>
  <c r="R13" i="8"/>
  <c r="R21" i="8"/>
  <c r="C29" i="1"/>
  <c r="D29" i="1" s="1"/>
  <c r="T20" i="1"/>
  <c r="U20" i="1" s="1"/>
  <c r="T19" i="1"/>
  <c r="U19" i="1" s="1"/>
  <c r="T18" i="1"/>
  <c r="U18" i="1" s="1"/>
  <c r="T17" i="1"/>
  <c r="U17" i="1" s="1"/>
  <c r="T16" i="1"/>
  <c r="U16" i="1" s="1"/>
  <c r="T23" i="1"/>
  <c r="U23" i="1" s="1"/>
  <c r="T15" i="1"/>
  <c r="U15" i="1" s="1"/>
  <c r="T22" i="1"/>
  <c r="U22" i="1" s="1"/>
  <c r="T21" i="1"/>
  <c r="U21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14" i="1"/>
  <c r="U14" i="1" s="1"/>
  <c r="C32" i="1"/>
  <c r="D32" i="1" s="1"/>
  <c r="C31" i="1"/>
  <c r="D31" i="1" s="1"/>
  <c r="C30" i="1"/>
  <c r="D30" i="1" s="1"/>
  <c r="C33" i="1" l="1"/>
  <c r="D33" i="1" s="1"/>
  <c r="Q8" i="1" l="1"/>
</calcChain>
</file>

<file path=xl/comments1.xml><?xml version="1.0" encoding="utf-8"?>
<comments xmlns="http://schemas.openxmlformats.org/spreadsheetml/2006/main">
  <authors>
    <author>tc={35F616AF-4483-43CE-9D6A-0B1B6D4DBAE3}</author>
  </authors>
  <commentList>
    <comment ref="B3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Total green finance does not add up to the sum of biodiversity, desertification, environment and climate finance, because it accounts for overlap between the categories.</t>
        </r>
      </text>
    </comment>
  </commentList>
</comments>
</file>

<file path=xl/comments2.xml><?xml version="1.0" encoding="utf-8"?>
<comments xmlns="http://schemas.openxmlformats.org/spreadsheetml/2006/main">
  <authors>
    <author>tc={4A09AB29-16B2-4092-B46A-8F2A7C93480C}</author>
  </authors>
  <commentList>
    <comment ref="A3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Total green finance does not add up to the sum of biodiversity, desertification, environment and climate finance, because it accounts for overlap between the categories.</t>
        </r>
      </text>
    </comment>
  </commentList>
</comments>
</file>

<file path=xl/sharedStrings.xml><?xml version="1.0" encoding="utf-8"?>
<sst xmlns="http://schemas.openxmlformats.org/spreadsheetml/2006/main" count="76" uniqueCount="40">
  <si>
    <t>Climate change adaptation</t>
  </si>
  <si>
    <t>Climate change mitigation</t>
  </si>
  <si>
    <t>A. Project title</t>
  </si>
  <si>
    <t>Biodiversity</t>
  </si>
  <si>
    <t>Environment</t>
  </si>
  <si>
    <t>Desertification</t>
  </si>
  <si>
    <t xml:space="preserve">Table 1: Environment and Rio marker assessment of development projects funded through Strategic Partnership Agreements and multi-project mechanisms in 2021 </t>
  </si>
  <si>
    <t xml:space="preserve">Table 1: Environment and Rio marker assessment of humanitarian projects funded through Strategic Partnership Agreements and multi-project mechanisms in 2021 </t>
  </si>
  <si>
    <t>Type of Support (Adaptation, Mitigation, Cross-cutting)</t>
  </si>
  <si>
    <t>Climate finance coefficient (0, 0.5, 1)</t>
  </si>
  <si>
    <t>Climate finance</t>
  </si>
  <si>
    <t>Biodiversity finance coefficient (0, 0.5, 1)</t>
  </si>
  <si>
    <t>Biodiversity finance</t>
  </si>
  <si>
    <t>Desertification finance coefficient (0, 0.5, 1)</t>
  </si>
  <si>
    <t>Desertification finance</t>
  </si>
  <si>
    <t>Environment finance coefficient (0, 0.5, 1)</t>
  </si>
  <si>
    <t>Environment finance</t>
  </si>
  <si>
    <t>Climate finance (DKK)</t>
  </si>
  <si>
    <t>Environment finance (DKK)</t>
  </si>
  <si>
    <t>Desertification finance (DKK)</t>
  </si>
  <si>
    <t>Biodiversity finance (DKK)</t>
  </si>
  <si>
    <t>Green humanitarian projects funded by SPA organisations and administrators of multi-project mechanisms in 2021</t>
  </si>
  <si>
    <t>Green development projects funded by SPA organisations and administrators of multi-project mechanisms in 2021</t>
  </si>
  <si>
    <t>Green finance</t>
  </si>
  <si>
    <t>Share</t>
  </si>
  <si>
    <t>Total (DKK)</t>
  </si>
  <si>
    <t>Financial commitments</t>
  </si>
  <si>
    <t>Green finance coefficient</t>
  </si>
  <si>
    <t>Green finance (DKK)</t>
  </si>
  <si>
    <t>Table 2: Auto-calculated summary</t>
  </si>
  <si>
    <t>B. Country/Region</t>
  </si>
  <si>
    <t>C. Financial commitment (DKK)</t>
  </si>
  <si>
    <t>D-H. Environment and Rio markers</t>
  </si>
  <si>
    <t>I. Comment regarding assessment</t>
  </si>
  <si>
    <t xml:space="preserve">J-K. Biodiversity </t>
  </si>
  <si>
    <t>L-M. Desertification</t>
  </si>
  <si>
    <t xml:space="preserve">N-O. Environment </t>
  </si>
  <si>
    <t>P-R. Climate change</t>
  </si>
  <si>
    <t>S-T. Total green development finance (DKK)</t>
  </si>
  <si>
    <t>All figures in DKK; Columns J to T are set to auto-calculate; Add rows to Table 1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</si>
</sst>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89C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7" fillId="0" borderId="0" xfId="1" applyFont="1"/>
    <xf numFmtId="0" fontId="8" fillId="4" borderId="2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wrapText="1"/>
    </xf>
    <xf numFmtId="3" fontId="0" fillId="5" borderId="10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Protection="1"/>
    <xf numFmtId="0" fontId="6" fillId="0" borderId="0" xfId="1" applyFont="1" applyProtection="1"/>
    <xf numFmtId="0" fontId="4" fillId="0" borderId="0" xfId="1" applyFont="1" applyProtection="1"/>
    <xf numFmtId="0" fontId="5" fillId="2" borderId="2" xfId="1" applyFont="1" applyFill="1" applyBorder="1"/>
    <xf numFmtId="164" fontId="6" fillId="5" borderId="11" xfId="1" applyNumberFormat="1" applyFont="1" applyFill="1" applyBorder="1" applyAlignment="1">
      <alignment horizontal="center"/>
    </xf>
    <xf numFmtId="164" fontId="6" fillId="5" borderId="8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/>
    <xf numFmtId="3" fontId="5" fillId="5" borderId="1" xfId="1" applyNumberFormat="1" applyFont="1" applyFill="1" applyBorder="1" applyAlignment="1">
      <alignment horizontal="center"/>
    </xf>
    <xf numFmtId="164" fontId="5" fillId="5" borderId="5" xfId="1" applyNumberFormat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3" fontId="6" fillId="5" borderId="6" xfId="1" applyNumberFormat="1" applyFont="1" applyFill="1" applyBorder="1" applyAlignment="1">
      <alignment horizontal="center"/>
    </xf>
    <xf numFmtId="0" fontId="10" fillId="3" borderId="10" xfId="1" applyFont="1" applyFill="1" applyBorder="1" applyAlignment="1">
      <alignment horizontal="left" indent="3"/>
    </xf>
    <xf numFmtId="0" fontId="10" fillId="3" borderId="7" xfId="1" applyFont="1" applyFill="1" applyBorder="1" applyAlignment="1">
      <alignment horizontal="left" indent="3"/>
    </xf>
    <xf numFmtId="0" fontId="4" fillId="6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9" borderId="12" xfId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CE4D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C89CF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C89CF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89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Hattle" id="{4B441210-3E41-4A70-B755-0903F5EE30F3}" userId="33bde749cf837d2e" providerId="Windows Live"/>
</personList>
</file>

<file path=xl/tables/table1.xml><?xml version="1.0" encoding="utf-8"?>
<table xmlns="http://schemas.openxmlformats.org/spreadsheetml/2006/main" id="2" name="Table2" displayName="Table2" ref="B7:U23" totalsRowShown="0" headerRowDxfId="45" dataDxfId="44" tableBorderDxfId="43" headerRowCellStyle="Normal 2" dataCellStyle="Normal 2">
  <autoFilter ref="B7:U23"/>
  <tableColumns count="20">
    <tableColumn id="1" name="A. Project title" dataDxfId="42"/>
    <tableColumn id="20" name="B. Country/Region" dataDxfId="41"/>
    <tableColumn id="2" name="C. Financial commitment (DKK)" dataDxfId="40"/>
    <tableColumn id="3" name="Biodiversity" dataDxfId="39"/>
    <tableColumn id="4" name="Desertification" dataDxfId="38"/>
    <tableColumn id="5" name="Environment" dataDxfId="37"/>
    <tableColumn id="6" name="Climate change adaptation" dataDxfId="36"/>
    <tableColumn id="7" name="Climate change mitigation" dataDxfId="35"/>
    <tableColumn id="18" name="I. Comment regarding assessment" dataDxfId="34"/>
    <tableColumn id="8" name="Biodiversity finance coefficient (0, 0.5, 1)" dataDxfId="33" dataCellStyle="Normal 2">
      <calculatedColumnFormula>IF(E8=2,1,IF(E8=1,0.5,0))</calculatedColumnFormula>
    </tableColumn>
    <tableColumn id="9" name="Biodiversity finance (DKK)" dataDxfId="32" dataCellStyle="Normal 2">
      <calculatedColumnFormula>K8*D8</calculatedColumnFormula>
    </tableColumn>
    <tableColumn id="10" name="Desertification finance coefficient (0, 0.5, 1)" dataDxfId="31" dataCellStyle="Normal 2">
      <calculatedColumnFormula>IF(F8=2,1,IF(F8=1,0.5,0))</calculatedColumnFormula>
    </tableColumn>
    <tableColumn id="11" name="Desertification finance (DKK)" dataDxfId="30" dataCellStyle="Normal 2">
      <calculatedColumnFormula>M8*D8</calculatedColumnFormula>
    </tableColumn>
    <tableColumn id="12" name="Environment finance coefficient (0, 0.5, 1)" dataDxfId="29" dataCellStyle="Normal 2">
      <calculatedColumnFormula>IF(G8=2,1,IF(G8=1,0.5,0))</calculatedColumnFormula>
    </tableColumn>
    <tableColumn id="13" name="Environment finance (DKK)" dataDxfId="28" dataCellStyle="Normal 2">
      <calculatedColumnFormula>O8*D8</calculatedColumnFormula>
    </tableColumn>
    <tableColumn id="14" name="Type of Support (Adaptation, Mitigation, Cross-cutting)" dataDxfId="27" dataCellStyle="Normal 2">
      <calculatedColumnFormula>IF(OR(AND(I8=1,H8=1),AND(I8=2,H8=2)),"Cross-cutting",IF(OR(AND(I8=2,H8=1),AND(OR(I8=1,I8=2),OR(H8=0,ISBLANK(H8)))),"Mitigation",IF(OR(AND(I8=1,H8=2),AND(OR(I8=0,ISBLANK(I8)),OR(H8=1,H8=2))),"Adaptation","Not relevant")))</calculatedColumnFormula>
    </tableColumn>
    <tableColumn id="15" name="Climate finance coefficient (0, 0.5, 1)" dataDxfId="26" dataCellStyle="Normal 2">
      <calculatedColumnFormula>IF(OR(I8=2,H8=2),1,IF(OR(I8=1,H8=1),0.5,0))</calculatedColumnFormula>
    </tableColumn>
    <tableColumn id="16" name="Climate finance (DKK)" dataDxfId="25" dataCellStyle="Normal 2">
      <calculatedColumnFormula>R8*D8</calculatedColumnFormula>
    </tableColumn>
    <tableColumn id="19" name="Green finance coefficient" dataDxfId="24">
      <calculatedColumnFormula>MAX(Table2[[#This Row],[Climate finance coefficient (0, 0.5, 1)]],Table2[[#This Row],[Environment finance coefficient (0, 0.5, 1)]],Table2[[#This Row],[Desertification finance coefficient (0, 0.5, 1)]],Table2[[#This Row],[Biodiversity finance coefficient (0, 0.5, 1)]])</calculatedColumnFormula>
    </tableColumn>
    <tableColumn id="17" name="Green finance (DKK)" dataDxfId="23">
      <calculatedColumnFormula>Table2[[#This Row],[Green finance coefficient]]*Table2[[#This Row],[C. Financial commitment (DKK)]]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7:T23" totalsRowShown="0" headerRowDxfId="22" dataDxfId="21" tableBorderDxfId="20" headerRowCellStyle="Normal 2" dataCellStyle="Normal 2">
  <autoFilter ref="A7:T23"/>
  <tableColumns count="20">
    <tableColumn id="1" name="A. Project title" dataDxfId="19"/>
    <tableColumn id="20" name="B. Country/Region" dataDxfId="18"/>
    <tableColumn id="2" name="C. Financial commitment (DKK)" dataDxfId="17"/>
    <tableColumn id="3" name="Biodiversity" dataDxfId="16"/>
    <tableColumn id="4" name="Desertification" dataDxfId="15"/>
    <tableColumn id="5" name="Environment" dataDxfId="14"/>
    <tableColumn id="6" name="Climate change adaptation" dataDxfId="13"/>
    <tableColumn id="7" name="Climate change mitigation" dataDxfId="12"/>
    <tableColumn id="18" name="I. Comment regarding assessment" dataDxfId="11"/>
    <tableColumn id="8" name="Biodiversity finance coefficient (0, 0.5, 1)" dataDxfId="10" dataCellStyle="Normal 2">
      <calculatedColumnFormula>IF(D8=2,1,IF(D8=1,0.5,0))</calculatedColumnFormula>
    </tableColumn>
    <tableColumn id="9" name="Biodiversity finance (DKK)" dataDxfId="9" dataCellStyle="Normal 2">
      <calculatedColumnFormula>J8*C8</calculatedColumnFormula>
    </tableColumn>
    <tableColumn id="10" name="Desertification finance coefficient (0, 0.5, 1)" dataDxfId="8" dataCellStyle="Normal 2">
      <calculatedColumnFormula>IF(E8=2,1,IF(E8=1,0.5,0))</calculatedColumnFormula>
    </tableColumn>
    <tableColumn id="11" name="Desertification finance (DKK)" dataDxfId="7" dataCellStyle="Normal 2">
      <calculatedColumnFormula>L8*C8</calculatedColumnFormula>
    </tableColumn>
    <tableColumn id="12" name="Environment finance coefficient (0, 0.5, 1)" dataDxfId="6" dataCellStyle="Normal 2">
      <calculatedColumnFormula>IF(F8=2,1,IF(F8=1,0.5,0))</calculatedColumnFormula>
    </tableColumn>
    <tableColumn id="13" name="Environment finance (DKK)" dataDxfId="5" dataCellStyle="Normal 2">
      <calculatedColumnFormula>N8*C8</calculatedColumnFormula>
    </tableColumn>
    <tableColumn id="14" name="Type of Support (Adaptation, Mitigation, Cross-cutting)" dataDxfId="4" dataCellStyle="Normal 2">
      <calculatedColumnFormula>IF(OR(AND(H8=1,G8=1),AND(H8=2,G8=2)),"Cross-cutting",IF(OR(AND(H8=2,G8=1),AND(OR(H8=1,H8=2),OR(G8=0,ISBLANK(G8)))),"Mitigation",IF(OR(AND(H8=1,G8=2),AND(OR(H8=0,ISBLANK(H8)),OR(G8=1,G8=2))),"Adaptation","Not relevant")))</calculatedColumnFormula>
    </tableColumn>
    <tableColumn id="15" name="Climate finance coefficient (0, 0.5, 1)" dataDxfId="3" dataCellStyle="Normal 2">
      <calculatedColumnFormula>IF(OR(H8=2,G8=2),1,IF(OR(H8=1,G8=1),0.5,0))</calculatedColumnFormula>
    </tableColumn>
    <tableColumn id="16" name="Climate finance (DKK)" dataDxfId="2" dataCellStyle="Normal 2">
      <calculatedColumnFormula>Q8*C8</calculatedColumnFormula>
    </tableColumn>
    <tableColumn id="19" name="Green finance coefficient" dataDxfId="1">
      <calculatedColumnFormula>MAX(Table22[[#This Row],[Climate finance coefficient (0, 0.5, 1)]],Table22[[#This Row],[Environment finance coefficient (0, 0.5, 1)]],Table22[[#This Row],[Desertification finance coefficient (0, 0.5, 1)]],Table22[[#This Row],[Biodiversity finance coefficient (0, 0.5, 1)]])</calculatedColumnFormula>
    </tableColumn>
    <tableColumn id="17" name="Green finance (DKK)" dataDxfId="0">
      <calculatedColumnFormula>Table22[[#This Row],[Green finance coefficient]]*Table22[[#This Row],[C. Financial commitment (DKK)]]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2-03-23T13:06:09.96" personId="{4B441210-3E41-4A70-B755-0903F5EE30F3}" id="{35F616AF-4483-43CE-9D6A-0B1B6D4DBAE3}">
    <text>Total green finance does not add up to the sum of biodiversity, desertification, environment and climate finance, because it accounts for overlap between the categories.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3" dT="2022-03-23T13:06:09.96" personId="{4B441210-3E41-4A70-B755-0903F5EE30F3}" id="{4A09AB29-16B2-4092-B46A-8F2A7C93480C}">
    <text>Total green finance does not add up to the sum of biodiversity, desertification, environment and climate finance, because it accounts for overlap between the categories.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V948"/>
  <sheetViews>
    <sheetView tabSelected="1" zoomScale="80" zoomScaleNormal="80" workbookViewId="0">
      <selection activeCell="J3" sqref="J3"/>
    </sheetView>
  </sheetViews>
  <sheetFormatPr defaultColWidth="14.33203125" defaultRowHeight="15.75" customHeight="1" x14ac:dyDescent="0.3"/>
  <cols>
    <col min="1" max="1" width="14.33203125" style="3"/>
    <col min="2" max="2" width="50.77734375" style="3" customWidth="1"/>
    <col min="3" max="3" width="30.44140625" style="3" customWidth="1"/>
    <col min="4" max="4" width="29.5546875" style="3" customWidth="1"/>
    <col min="5" max="9" width="14.77734375" style="3" customWidth="1"/>
    <col min="10" max="10" width="50.77734375" style="3" customWidth="1"/>
    <col min="11" max="19" width="30.77734375" style="41" customWidth="1"/>
    <col min="20" max="21" width="28.44140625" style="3" customWidth="1"/>
    <col min="22" max="22" width="20.33203125" style="3" customWidth="1"/>
    <col min="23" max="27" width="18.6640625" style="3" customWidth="1"/>
    <col min="28" max="28" width="20.6640625" style="3" customWidth="1"/>
    <col min="29" max="29" width="20.88671875" style="3" customWidth="1"/>
    <col min="30" max="16384" width="14.33203125" style="3"/>
  </cols>
  <sheetData>
    <row r="1" spans="2:22" ht="15.75" customHeight="1" x14ac:dyDescent="0.35">
      <c r="B1" s="15" t="s">
        <v>22</v>
      </c>
      <c r="C1" s="15"/>
      <c r="D1" s="1"/>
      <c r="E1" s="2"/>
      <c r="F1" s="2"/>
      <c r="G1" s="2"/>
      <c r="H1" s="2"/>
    </row>
    <row r="2" spans="2:22" ht="15.75" customHeight="1" x14ac:dyDescent="0.3">
      <c r="B2" s="4" t="s">
        <v>39</v>
      </c>
      <c r="C2" s="4"/>
      <c r="D2" s="1"/>
    </row>
    <row r="3" spans="2:22" ht="15.75" customHeight="1" x14ac:dyDescent="0.3">
      <c r="B3" s="4"/>
      <c r="C3" s="4"/>
      <c r="D3" s="1"/>
    </row>
    <row r="4" spans="2:22" ht="14.4" x14ac:dyDescent="0.3">
      <c r="B4" s="2" t="s">
        <v>6</v>
      </c>
      <c r="C4" s="2"/>
    </row>
    <row r="5" spans="2:22" ht="15" thickBot="1" x14ac:dyDescent="0.35">
      <c r="B5" s="2"/>
      <c r="C5" s="2"/>
    </row>
    <row r="6" spans="2:22" ht="15" thickBot="1" x14ac:dyDescent="0.35">
      <c r="E6" s="63" t="s">
        <v>32</v>
      </c>
      <c r="F6" s="64"/>
      <c r="G6" s="64"/>
      <c r="H6" s="64"/>
      <c r="I6" s="64"/>
      <c r="J6" s="58"/>
      <c r="K6" s="65" t="s">
        <v>34</v>
      </c>
      <c r="L6" s="66"/>
      <c r="M6" s="67" t="s">
        <v>35</v>
      </c>
      <c r="N6" s="68"/>
      <c r="O6" s="69" t="s">
        <v>36</v>
      </c>
      <c r="P6" s="70"/>
      <c r="Q6" s="71" t="s">
        <v>37</v>
      </c>
      <c r="R6" s="72"/>
      <c r="S6" s="73"/>
      <c r="T6" s="61" t="s">
        <v>38</v>
      </c>
      <c r="U6" s="62"/>
    </row>
    <row r="7" spans="2:22" ht="60" customHeight="1" thickBot="1" x14ac:dyDescent="0.35">
      <c r="B7" s="40" t="s">
        <v>2</v>
      </c>
      <c r="C7" s="40" t="s">
        <v>30</v>
      </c>
      <c r="D7" s="39" t="s">
        <v>31</v>
      </c>
      <c r="E7" s="13" t="s">
        <v>3</v>
      </c>
      <c r="F7" s="13" t="s">
        <v>5</v>
      </c>
      <c r="G7" s="13" t="s">
        <v>4</v>
      </c>
      <c r="H7" s="13" t="s">
        <v>0</v>
      </c>
      <c r="I7" s="13" t="s">
        <v>1</v>
      </c>
      <c r="J7" s="59" t="s">
        <v>33</v>
      </c>
      <c r="K7" s="57" t="s">
        <v>11</v>
      </c>
      <c r="L7" s="26" t="s">
        <v>20</v>
      </c>
      <c r="M7" s="27" t="s">
        <v>13</v>
      </c>
      <c r="N7" s="27" t="s">
        <v>19</v>
      </c>
      <c r="O7" s="28" t="s">
        <v>15</v>
      </c>
      <c r="P7" s="28" t="s">
        <v>18</v>
      </c>
      <c r="Q7" s="29" t="s">
        <v>8</v>
      </c>
      <c r="R7" s="29" t="s">
        <v>9</v>
      </c>
      <c r="S7" s="29" t="s">
        <v>17</v>
      </c>
      <c r="T7" s="14" t="s">
        <v>27</v>
      </c>
      <c r="U7" s="14" t="s">
        <v>28</v>
      </c>
      <c r="V7" s="5"/>
    </row>
    <row r="8" spans="2:22" ht="14.4" x14ac:dyDescent="0.3">
      <c r="B8" s="30"/>
      <c r="C8" s="30"/>
      <c r="D8" s="18"/>
      <c r="E8" s="19"/>
      <c r="F8" s="20"/>
      <c r="G8" s="20"/>
      <c r="H8" s="20"/>
      <c r="I8" s="21"/>
      <c r="J8" s="25"/>
      <c r="K8" s="16">
        <f>IF(E8=2,1,IF(E8=1,0.5,0))</f>
        <v>0</v>
      </c>
      <c r="L8" s="16">
        <f t="shared" ref="L8:L23" si="0">K8*D8</f>
        <v>0</v>
      </c>
      <c r="M8" s="16">
        <f>IF(F8=2,1,IF(F8=1,0.5,0))</f>
        <v>0</v>
      </c>
      <c r="N8" s="16">
        <f>M8*D8</f>
        <v>0</v>
      </c>
      <c r="O8" s="16">
        <f>IF(G8=2,1,IF(G8=1,0.5,0))</f>
        <v>0</v>
      </c>
      <c r="P8" s="16">
        <f>O8*D8</f>
        <v>0</v>
      </c>
      <c r="Q8" s="16" t="str">
        <f>IF(OR(AND(I8=1,H8=1),AND(I8=2,H8=2)),"Cross-cutting",IF(OR(AND(I8=2,H8=1),AND(OR(I8=1,I8=2),OR(H8=0,ISBLANK(H8)))),"Mitigation",IF(OR(AND(I8=1,H8=2),AND(OR(I8=0,ISBLANK(I8)),OR(H8=1,H8=2))),"Adaptation","Not relevant")))</f>
        <v>Not relevant</v>
      </c>
      <c r="R8" s="16">
        <f>IF(OR(I8=2,H8=2),1,IF(OR(I8=1,H8=1),0.5,0))</f>
        <v>0</v>
      </c>
      <c r="S8" s="16">
        <f>R8*D8</f>
        <v>0</v>
      </c>
      <c r="T8" s="32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8" s="32">
        <f>Table2[[#This Row],[Green finance coefficient]]*Table2[[#This Row],[C. Financial commitment (DKK)]]</f>
        <v>0</v>
      </c>
      <c r="V8" s="6"/>
    </row>
    <row r="9" spans="2:22" ht="14.4" x14ac:dyDescent="0.3">
      <c r="B9" s="31"/>
      <c r="C9" s="31"/>
      <c r="D9" s="22"/>
      <c r="E9" s="23"/>
      <c r="F9" s="24"/>
      <c r="G9" s="24"/>
      <c r="H9" s="24"/>
      <c r="I9" s="25"/>
      <c r="J9" s="25"/>
      <c r="K9" s="17">
        <f t="shared" ref="K9:K23" si="1">IF(E9=2,1,IF(E9=1,0.5,0))</f>
        <v>0</v>
      </c>
      <c r="L9" s="17">
        <f t="shared" si="0"/>
        <v>0</v>
      </c>
      <c r="M9" s="17">
        <f t="shared" ref="M9:M23" si="2">IF(F9=2,1,IF(F9=1,0.5,0))</f>
        <v>0</v>
      </c>
      <c r="N9" s="17">
        <f t="shared" ref="N9:N23" si="3">M9*D9</f>
        <v>0</v>
      </c>
      <c r="O9" s="17">
        <f t="shared" ref="O9:O23" si="4">IF(G9=2,1,IF(G9=1,0.5,0))</f>
        <v>0</v>
      </c>
      <c r="P9" s="17">
        <f t="shared" ref="P9:P23" si="5">O9*D9</f>
        <v>0</v>
      </c>
      <c r="Q9" s="17" t="str">
        <f t="shared" ref="Q9:Q23" si="6">IF(OR(AND(I9=1,H9=1),AND(I9=2,H9=2)),"Cross-cutting",IF(OR(AND(I9=2,H9=1),AND(OR(I9=1,I9=2),OR(H9=0,ISBLANK(H9)))),"Mitigation",IF(OR(AND(I9=1,H9=2),AND(OR(I9=0,ISBLANK(I9)),OR(H9=1,H9=2))),"Adaptation","Not relevant")))</f>
        <v>Not relevant</v>
      </c>
      <c r="R9" s="17">
        <f t="shared" ref="R9:R23" si="7">IF(OR(I9=2,H9=2),1,IF(OR(I9=1,H9=1),0.5,0))</f>
        <v>0</v>
      </c>
      <c r="S9" s="17">
        <f t="shared" ref="S9:S23" si="8">R9*D9</f>
        <v>0</v>
      </c>
      <c r="T9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9" s="33">
        <f>Table2[[#This Row],[Green finance coefficient]]*Table2[[#This Row],[C. Financial commitment (DKK)]]</f>
        <v>0</v>
      </c>
      <c r="V9" s="6"/>
    </row>
    <row r="10" spans="2:22" ht="14.4" x14ac:dyDescent="0.3">
      <c r="B10" s="34"/>
      <c r="C10" s="34"/>
      <c r="D10" s="35"/>
      <c r="E10" s="36"/>
      <c r="F10" s="37"/>
      <c r="G10" s="37"/>
      <c r="H10" s="37"/>
      <c r="I10" s="38"/>
      <c r="J10" s="38"/>
      <c r="K10" s="17">
        <f>IF(E10=2,1,IF(E10=1,0.5,0))</f>
        <v>0</v>
      </c>
      <c r="L10" s="17">
        <f t="shared" si="0"/>
        <v>0</v>
      </c>
      <c r="M10" s="17">
        <f>IF(F10=2,1,IF(F10=1,0.5,0))</f>
        <v>0</v>
      </c>
      <c r="N10" s="17">
        <f>M10*D10</f>
        <v>0</v>
      </c>
      <c r="O10" s="17">
        <f>IF(G10=2,1,IF(G10=1,0.5,0))</f>
        <v>0</v>
      </c>
      <c r="P10" s="17">
        <f>O10*D10</f>
        <v>0</v>
      </c>
      <c r="Q10" s="17" t="str">
        <f>IF(OR(AND(I10=1,H10=1),AND(I10=2,H10=2)),"Cross-cutting",IF(OR(AND(I10=2,H10=1),AND(OR(I10=1,I10=2),OR(H10=0,ISBLANK(H10)))),"Mitigation",IF(OR(AND(I10=1,H10=2),AND(OR(I10=0,ISBLANK(I10)),OR(H10=1,H10=2))),"Adaptation","Not relevant")))</f>
        <v>Not relevant</v>
      </c>
      <c r="R10" s="17">
        <f>IF(OR(I10=2,H10=2),1,IF(OR(I10=1,H10=1),0.5,0))</f>
        <v>0</v>
      </c>
      <c r="S10" s="17">
        <f>R10*D10</f>
        <v>0</v>
      </c>
      <c r="T10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0" s="33">
        <f>Table2[[#This Row],[Green finance coefficient]]*Table2[[#This Row],[C. Financial commitment (DKK)]]</f>
        <v>0</v>
      </c>
      <c r="V10" s="6"/>
    </row>
    <row r="11" spans="2:22" ht="14.4" x14ac:dyDescent="0.3">
      <c r="B11" s="34"/>
      <c r="C11" s="34"/>
      <c r="D11" s="35"/>
      <c r="E11" s="36"/>
      <c r="F11" s="37"/>
      <c r="G11" s="37"/>
      <c r="H11" s="37"/>
      <c r="I11" s="38"/>
      <c r="J11" s="38"/>
      <c r="K11" s="17">
        <f>IF(E11=2,1,IF(E11=1,0.5,0))</f>
        <v>0</v>
      </c>
      <c r="L11" s="17">
        <f t="shared" si="0"/>
        <v>0</v>
      </c>
      <c r="M11" s="17">
        <f>IF(F11=2,1,IF(F11=1,0.5,0))</f>
        <v>0</v>
      </c>
      <c r="N11" s="17">
        <f>M11*D11</f>
        <v>0</v>
      </c>
      <c r="O11" s="17">
        <f>IF(G11=2,1,IF(G11=1,0.5,0))</f>
        <v>0</v>
      </c>
      <c r="P11" s="17">
        <f>O11*D11</f>
        <v>0</v>
      </c>
      <c r="Q11" s="17" t="str">
        <f>IF(OR(AND(I11=1,H11=1),AND(I11=2,H11=2)),"Cross-cutting",IF(OR(AND(I11=2,H11=1),AND(OR(I11=1,I11=2),OR(H11=0,ISBLANK(H11)))),"Mitigation",IF(OR(AND(I11=1,H11=2),AND(OR(I11=0,ISBLANK(I11)),OR(H11=1,H11=2))),"Adaptation","Not relevant")))</f>
        <v>Not relevant</v>
      </c>
      <c r="R11" s="17">
        <f>IF(OR(I11=2,H11=2),1,IF(OR(I11=1,H11=1),0.5,0))</f>
        <v>0</v>
      </c>
      <c r="S11" s="17">
        <f>R11*D11</f>
        <v>0</v>
      </c>
      <c r="T11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1" s="33">
        <f>Table2[[#This Row],[Green finance coefficient]]*Table2[[#This Row],[C. Financial commitment (DKK)]]</f>
        <v>0</v>
      </c>
      <c r="V11" s="6"/>
    </row>
    <row r="12" spans="2:22" ht="14.4" x14ac:dyDescent="0.3">
      <c r="B12" s="31"/>
      <c r="C12" s="31"/>
      <c r="D12" s="22"/>
      <c r="E12" s="23"/>
      <c r="F12" s="24"/>
      <c r="G12" s="24"/>
      <c r="H12" s="24"/>
      <c r="I12" s="25"/>
      <c r="J12" s="25"/>
      <c r="K12" s="17">
        <f t="shared" si="1"/>
        <v>0</v>
      </c>
      <c r="L12" s="17">
        <f t="shared" si="0"/>
        <v>0</v>
      </c>
      <c r="M12" s="17">
        <f t="shared" si="2"/>
        <v>0</v>
      </c>
      <c r="N12" s="17">
        <f t="shared" si="3"/>
        <v>0</v>
      </c>
      <c r="O12" s="17">
        <f t="shared" si="4"/>
        <v>0</v>
      </c>
      <c r="P12" s="17">
        <f t="shared" si="5"/>
        <v>0</v>
      </c>
      <c r="Q12" s="17" t="str">
        <f t="shared" si="6"/>
        <v>Not relevant</v>
      </c>
      <c r="R12" s="17">
        <f t="shared" si="7"/>
        <v>0</v>
      </c>
      <c r="S12" s="17">
        <f t="shared" si="8"/>
        <v>0</v>
      </c>
      <c r="T12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2" s="33">
        <f>Table2[[#This Row],[Green finance coefficient]]*Table2[[#This Row],[C. Financial commitment (DKK)]]</f>
        <v>0</v>
      </c>
      <c r="V12" s="6"/>
    </row>
    <row r="13" spans="2:22" ht="14.4" x14ac:dyDescent="0.3">
      <c r="B13" s="34"/>
      <c r="C13" s="34"/>
      <c r="D13" s="35"/>
      <c r="E13" s="36"/>
      <c r="F13" s="37"/>
      <c r="G13" s="37"/>
      <c r="H13" s="37"/>
      <c r="I13" s="38"/>
      <c r="J13" s="38"/>
      <c r="K13" s="17">
        <f>IF(E13=2,1,IF(E13=1,0.5,0))</f>
        <v>0</v>
      </c>
      <c r="L13" s="17">
        <f t="shared" si="0"/>
        <v>0</v>
      </c>
      <c r="M13" s="17">
        <f>IF(F13=2,1,IF(F13=1,0.5,0))</f>
        <v>0</v>
      </c>
      <c r="N13" s="17">
        <f>M13*D13</f>
        <v>0</v>
      </c>
      <c r="O13" s="17">
        <f>IF(G13=2,1,IF(G13=1,0.5,0))</f>
        <v>0</v>
      </c>
      <c r="P13" s="17">
        <f>O13*D13</f>
        <v>0</v>
      </c>
      <c r="Q13" s="17" t="str">
        <f>IF(OR(AND(I13=1,H13=1),AND(I13=2,H13=2)),"Cross-cutting",IF(OR(AND(I13=2,H13=1),AND(OR(I13=1,I13=2),OR(H13=0,ISBLANK(H13)))),"Mitigation",IF(OR(AND(I13=1,H13=2),AND(OR(I13=0,ISBLANK(I13)),OR(H13=1,H13=2))),"Adaptation","Not relevant")))</f>
        <v>Not relevant</v>
      </c>
      <c r="R13" s="17">
        <f>IF(OR(I13=2,H13=2),1,IF(OR(I13=1,H13=1),0.5,0))</f>
        <v>0</v>
      </c>
      <c r="S13" s="17">
        <f>R13*D13</f>
        <v>0</v>
      </c>
      <c r="T13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3" s="33">
        <f>Table2[[#This Row],[Green finance coefficient]]*Table2[[#This Row],[C. Financial commitment (DKK)]]</f>
        <v>0</v>
      </c>
      <c r="V13" s="6"/>
    </row>
    <row r="14" spans="2:22" ht="14.4" x14ac:dyDescent="0.3">
      <c r="B14" s="31"/>
      <c r="C14" s="31"/>
      <c r="D14" s="22"/>
      <c r="E14" s="23"/>
      <c r="F14" s="24"/>
      <c r="G14" s="24"/>
      <c r="H14" s="24"/>
      <c r="I14" s="25"/>
      <c r="J14" s="25"/>
      <c r="K14" s="17">
        <f t="shared" si="1"/>
        <v>0</v>
      </c>
      <c r="L14" s="17">
        <f t="shared" si="0"/>
        <v>0</v>
      </c>
      <c r="M14" s="17">
        <f t="shared" si="2"/>
        <v>0</v>
      </c>
      <c r="N14" s="17">
        <f t="shared" si="3"/>
        <v>0</v>
      </c>
      <c r="O14" s="17">
        <f t="shared" si="4"/>
        <v>0</v>
      </c>
      <c r="P14" s="17">
        <f t="shared" si="5"/>
        <v>0</v>
      </c>
      <c r="Q14" s="17" t="str">
        <f t="shared" si="6"/>
        <v>Not relevant</v>
      </c>
      <c r="R14" s="17">
        <f t="shared" si="7"/>
        <v>0</v>
      </c>
      <c r="S14" s="17">
        <f t="shared" si="8"/>
        <v>0</v>
      </c>
      <c r="T14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4" s="33">
        <f>Table2[[#This Row],[Green finance coefficient]]*Table2[[#This Row],[C. Financial commitment (DKK)]]</f>
        <v>0</v>
      </c>
      <c r="V14" s="6"/>
    </row>
    <row r="15" spans="2:22" ht="14.4" x14ac:dyDescent="0.3">
      <c r="B15" s="31"/>
      <c r="C15" s="31"/>
      <c r="D15" s="22"/>
      <c r="E15" s="23"/>
      <c r="F15" s="24"/>
      <c r="G15" s="24"/>
      <c r="H15" s="24"/>
      <c r="I15" s="25"/>
      <c r="J15" s="25"/>
      <c r="K15" s="17">
        <f>IF(E15=2,1,IF(E15=1,0.5,0))</f>
        <v>0</v>
      </c>
      <c r="L15" s="17">
        <f t="shared" si="0"/>
        <v>0</v>
      </c>
      <c r="M15" s="17">
        <f t="shared" si="2"/>
        <v>0</v>
      </c>
      <c r="N15" s="17">
        <f t="shared" si="3"/>
        <v>0</v>
      </c>
      <c r="O15" s="17">
        <f t="shared" si="4"/>
        <v>0</v>
      </c>
      <c r="P15" s="17">
        <f t="shared" si="5"/>
        <v>0</v>
      </c>
      <c r="Q15" s="17" t="str">
        <f t="shared" si="6"/>
        <v>Not relevant</v>
      </c>
      <c r="R15" s="17">
        <f t="shared" si="7"/>
        <v>0</v>
      </c>
      <c r="S15" s="17">
        <f t="shared" si="8"/>
        <v>0</v>
      </c>
      <c r="T15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5" s="33">
        <f>Table2[[#This Row],[Green finance coefficient]]*Table2[[#This Row],[C. Financial commitment (DKK)]]</f>
        <v>0</v>
      </c>
      <c r="V15" s="6"/>
    </row>
    <row r="16" spans="2:22" ht="14.4" x14ac:dyDescent="0.3">
      <c r="B16" s="31"/>
      <c r="C16" s="31"/>
      <c r="D16" s="22"/>
      <c r="E16" s="23"/>
      <c r="F16" s="24"/>
      <c r="G16" s="24"/>
      <c r="H16" s="24"/>
      <c r="I16" s="25"/>
      <c r="J16" s="25"/>
      <c r="K16" s="17">
        <f>IF(E16=2,1,IF(E16=1,0.5,0))</f>
        <v>0</v>
      </c>
      <c r="L16" s="17">
        <f t="shared" si="0"/>
        <v>0</v>
      </c>
      <c r="M16" s="17">
        <f t="shared" si="2"/>
        <v>0</v>
      </c>
      <c r="N16" s="17">
        <f t="shared" si="3"/>
        <v>0</v>
      </c>
      <c r="O16" s="17">
        <f t="shared" si="4"/>
        <v>0</v>
      </c>
      <c r="P16" s="17">
        <f t="shared" si="5"/>
        <v>0</v>
      </c>
      <c r="Q16" s="17" t="str">
        <f t="shared" si="6"/>
        <v>Not relevant</v>
      </c>
      <c r="R16" s="17">
        <f t="shared" si="7"/>
        <v>0</v>
      </c>
      <c r="S16" s="17">
        <f t="shared" si="8"/>
        <v>0</v>
      </c>
      <c r="T16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6" s="33">
        <f>Table2[[#This Row],[Green finance coefficient]]*Table2[[#This Row],[C. Financial commitment (DKK)]]</f>
        <v>0</v>
      </c>
      <c r="V16" s="6"/>
    </row>
    <row r="17" spans="2:22" ht="14.4" x14ac:dyDescent="0.3">
      <c r="B17" s="31"/>
      <c r="C17" s="31"/>
      <c r="D17" s="22"/>
      <c r="E17" s="23"/>
      <c r="F17" s="24"/>
      <c r="G17" s="24"/>
      <c r="H17" s="24"/>
      <c r="I17" s="25"/>
      <c r="J17" s="25"/>
      <c r="K17" s="17">
        <f t="shared" si="1"/>
        <v>0</v>
      </c>
      <c r="L17" s="17">
        <f t="shared" si="0"/>
        <v>0</v>
      </c>
      <c r="M17" s="17">
        <f t="shared" si="2"/>
        <v>0</v>
      </c>
      <c r="N17" s="17">
        <f t="shared" si="3"/>
        <v>0</v>
      </c>
      <c r="O17" s="17">
        <f t="shared" si="4"/>
        <v>0</v>
      </c>
      <c r="P17" s="17">
        <f t="shared" si="5"/>
        <v>0</v>
      </c>
      <c r="Q17" s="17" t="str">
        <f t="shared" si="6"/>
        <v>Not relevant</v>
      </c>
      <c r="R17" s="17">
        <f t="shared" si="7"/>
        <v>0</v>
      </c>
      <c r="S17" s="17">
        <f t="shared" si="8"/>
        <v>0</v>
      </c>
      <c r="T17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7" s="33">
        <f>Table2[[#This Row],[Green finance coefficient]]*Table2[[#This Row],[C. Financial commitment (DKK)]]</f>
        <v>0</v>
      </c>
      <c r="V17" s="6"/>
    </row>
    <row r="18" spans="2:22" ht="14.4" x14ac:dyDescent="0.3">
      <c r="B18" s="31"/>
      <c r="C18" s="31"/>
      <c r="D18" s="22"/>
      <c r="E18" s="23"/>
      <c r="F18" s="24"/>
      <c r="G18" s="24"/>
      <c r="H18" s="24"/>
      <c r="I18" s="25"/>
      <c r="J18" s="25"/>
      <c r="K18" s="17">
        <f t="shared" si="1"/>
        <v>0</v>
      </c>
      <c r="L18" s="17">
        <f t="shared" si="0"/>
        <v>0</v>
      </c>
      <c r="M18" s="17">
        <f t="shared" si="2"/>
        <v>0</v>
      </c>
      <c r="N18" s="17">
        <f t="shared" si="3"/>
        <v>0</v>
      </c>
      <c r="O18" s="17">
        <f t="shared" si="4"/>
        <v>0</v>
      </c>
      <c r="P18" s="17">
        <f t="shared" si="5"/>
        <v>0</v>
      </c>
      <c r="Q18" s="17" t="str">
        <f t="shared" si="6"/>
        <v>Not relevant</v>
      </c>
      <c r="R18" s="17">
        <f t="shared" si="7"/>
        <v>0</v>
      </c>
      <c r="S18" s="17">
        <f t="shared" si="8"/>
        <v>0</v>
      </c>
      <c r="T18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8" s="33">
        <f>Table2[[#This Row],[Green finance coefficient]]*Table2[[#This Row],[C. Financial commitment (DKK)]]</f>
        <v>0</v>
      </c>
      <c r="V18" s="6"/>
    </row>
    <row r="19" spans="2:22" ht="14.4" x14ac:dyDescent="0.3">
      <c r="B19" s="31"/>
      <c r="C19" s="31"/>
      <c r="D19" s="22"/>
      <c r="E19" s="23"/>
      <c r="F19" s="24"/>
      <c r="G19" s="24"/>
      <c r="H19" s="24"/>
      <c r="I19" s="25"/>
      <c r="J19" s="25"/>
      <c r="K19" s="17">
        <f t="shared" si="1"/>
        <v>0</v>
      </c>
      <c r="L19" s="17">
        <f t="shared" si="0"/>
        <v>0</v>
      </c>
      <c r="M19" s="17">
        <f t="shared" si="2"/>
        <v>0</v>
      </c>
      <c r="N19" s="17">
        <f t="shared" si="3"/>
        <v>0</v>
      </c>
      <c r="O19" s="17">
        <f t="shared" si="4"/>
        <v>0</v>
      </c>
      <c r="P19" s="17">
        <f t="shared" si="5"/>
        <v>0</v>
      </c>
      <c r="Q19" s="17" t="str">
        <f t="shared" si="6"/>
        <v>Not relevant</v>
      </c>
      <c r="R19" s="17">
        <f t="shared" si="7"/>
        <v>0</v>
      </c>
      <c r="S19" s="17">
        <f t="shared" si="8"/>
        <v>0</v>
      </c>
      <c r="T19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19" s="33">
        <f>Table2[[#This Row],[Green finance coefficient]]*Table2[[#This Row],[C. Financial commitment (DKK)]]</f>
        <v>0</v>
      </c>
      <c r="V19" s="6"/>
    </row>
    <row r="20" spans="2:22" ht="14.4" x14ac:dyDescent="0.3">
      <c r="B20" s="31"/>
      <c r="C20" s="31"/>
      <c r="D20" s="22"/>
      <c r="E20" s="23"/>
      <c r="F20" s="24"/>
      <c r="G20" s="24"/>
      <c r="H20" s="24"/>
      <c r="I20" s="25"/>
      <c r="J20" s="25"/>
      <c r="K20" s="17">
        <f t="shared" si="1"/>
        <v>0</v>
      </c>
      <c r="L20" s="17">
        <f t="shared" si="0"/>
        <v>0</v>
      </c>
      <c r="M20" s="17">
        <f t="shared" si="2"/>
        <v>0</v>
      </c>
      <c r="N20" s="17">
        <f t="shared" si="3"/>
        <v>0</v>
      </c>
      <c r="O20" s="17">
        <f t="shared" si="4"/>
        <v>0</v>
      </c>
      <c r="P20" s="17">
        <f t="shared" si="5"/>
        <v>0</v>
      </c>
      <c r="Q20" s="17" t="str">
        <f t="shared" si="6"/>
        <v>Not relevant</v>
      </c>
      <c r="R20" s="17">
        <f t="shared" si="7"/>
        <v>0</v>
      </c>
      <c r="S20" s="17">
        <f t="shared" si="8"/>
        <v>0</v>
      </c>
      <c r="T20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20" s="33">
        <f>Table2[[#This Row],[Green finance coefficient]]*Table2[[#This Row],[C. Financial commitment (DKK)]]</f>
        <v>0</v>
      </c>
      <c r="V20" s="6"/>
    </row>
    <row r="21" spans="2:22" ht="14.4" x14ac:dyDescent="0.3">
      <c r="B21" s="31"/>
      <c r="C21" s="31"/>
      <c r="D21" s="22"/>
      <c r="E21" s="23"/>
      <c r="F21" s="24"/>
      <c r="G21" s="24"/>
      <c r="H21" s="24"/>
      <c r="I21" s="25"/>
      <c r="J21" s="25"/>
      <c r="K21" s="17">
        <f t="shared" si="1"/>
        <v>0</v>
      </c>
      <c r="L21" s="17">
        <f t="shared" si="0"/>
        <v>0</v>
      </c>
      <c r="M21" s="17">
        <f t="shared" si="2"/>
        <v>0</v>
      </c>
      <c r="N21" s="17">
        <f t="shared" si="3"/>
        <v>0</v>
      </c>
      <c r="O21" s="17">
        <f t="shared" si="4"/>
        <v>0</v>
      </c>
      <c r="P21" s="17">
        <f t="shared" si="5"/>
        <v>0</v>
      </c>
      <c r="Q21" s="17" t="str">
        <f t="shared" si="6"/>
        <v>Not relevant</v>
      </c>
      <c r="R21" s="17">
        <f t="shared" si="7"/>
        <v>0</v>
      </c>
      <c r="S21" s="17">
        <f t="shared" si="8"/>
        <v>0</v>
      </c>
      <c r="T21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21" s="33">
        <f>Table2[[#This Row],[Green finance coefficient]]*Table2[[#This Row],[C. Financial commitment (DKK)]]</f>
        <v>0</v>
      </c>
      <c r="V21" s="6"/>
    </row>
    <row r="22" spans="2:22" ht="14.4" x14ac:dyDescent="0.3">
      <c r="B22" s="31"/>
      <c r="C22" s="31"/>
      <c r="D22" s="22"/>
      <c r="E22" s="23"/>
      <c r="F22" s="24"/>
      <c r="G22" s="24"/>
      <c r="H22" s="24"/>
      <c r="I22" s="25"/>
      <c r="J22" s="25"/>
      <c r="K22" s="17">
        <f t="shared" si="1"/>
        <v>0</v>
      </c>
      <c r="L22" s="17">
        <f t="shared" si="0"/>
        <v>0</v>
      </c>
      <c r="M22" s="17">
        <f t="shared" si="2"/>
        <v>0</v>
      </c>
      <c r="N22" s="17">
        <f t="shared" si="3"/>
        <v>0</v>
      </c>
      <c r="O22" s="17">
        <f t="shared" si="4"/>
        <v>0</v>
      </c>
      <c r="P22" s="17">
        <f t="shared" si="5"/>
        <v>0</v>
      </c>
      <c r="Q22" s="17" t="str">
        <f t="shared" si="6"/>
        <v>Not relevant</v>
      </c>
      <c r="R22" s="17">
        <f t="shared" si="7"/>
        <v>0</v>
      </c>
      <c r="S22" s="17">
        <f t="shared" si="8"/>
        <v>0</v>
      </c>
      <c r="T22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22" s="33">
        <f>Table2[[#This Row],[Green finance coefficient]]*Table2[[#This Row],[C. Financial commitment (DKK)]]</f>
        <v>0</v>
      </c>
      <c r="V22" s="6"/>
    </row>
    <row r="23" spans="2:22" ht="14.4" x14ac:dyDescent="0.3">
      <c r="B23" s="31"/>
      <c r="C23" s="31"/>
      <c r="D23" s="22"/>
      <c r="E23" s="23"/>
      <c r="F23" s="24"/>
      <c r="G23" s="24"/>
      <c r="H23" s="24"/>
      <c r="I23" s="25"/>
      <c r="J23" s="25"/>
      <c r="K23" s="17">
        <f t="shared" si="1"/>
        <v>0</v>
      </c>
      <c r="L23" s="17">
        <f t="shared" si="0"/>
        <v>0</v>
      </c>
      <c r="M23" s="17">
        <f t="shared" si="2"/>
        <v>0</v>
      </c>
      <c r="N23" s="17">
        <f t="shared" si="3"/>
        <v>0</v>
      </c>
      <c r="O23" s="17">
        <f t="shared" si="4"/>
        <v>0</v>
      </c>
      <c r="P23" s="17">
        <f t="shared" si="5"/>
        <v>0</v>
      </c>
      <c r="Q23" s="17" t="str">
        <f t="shared" si="6"/>
        <v>Not relevant</v>
      </c>
      <c r="R23" s="17">
        <f t="shared" si="7"/>
        <v>0</v>
      </c>
      <c r="S23" s="17">
        <f t="shared" si="8"/>
        <v>0</v>
      </c>
      <c r="T23" s="33">
        <f>MAX(Table2[[#This Row],[Climate finance coefficient (0, 0.5, 1)]],Table2[[#This Row],[Environment finance coefficient (0, 0.5, 1)]],Table2[[#This Row],[Desertification finance coefficient (0, 0.5, 1)]],Table2[[#This Row],[Biodiversity finance coefficient (0, 0.5, 1)]])</f>
        <v>0</v>
      </c>
      <c r="U23" s="33">
        <f>Table2[[#This Row],[Green finance coefficient]]*Table2[[#This Row],[C. Financial commitment (DKK)]]</f>
        <v>0</v>
      </c>
      <c r="V23" s="6"/>
    </row>
    <row r="24" spans="2:22" ht="14.4" x14ac:dyDescent="0.3">
      <c r="B24" s="9"/>
      <c r="C24" s="9"/>
      <c r="D24" s="10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U24" s="6"/>
      <c r="V24" s="9"/>
    </row>
    <row r="25" spans="2:22" ht="14.4" x14ac:dyDescent="0.3">
      <c r="B25" s="2" t="s">
        <v>29</v>
      </c>
      <c r="C25" s="2"/>
      <c r="D25" s="7"/>
      <c r="E25" s="8"/>
      <c r="F25" s="8"/>
      <c r="G25" s="8"/>
      <c r="H25" s="8"/>
    </row>
    <row r="26" spans="2:22" ht="15" thickBot="1" x14ac:dyDescent="0.35">
      <c r="D26" s="7"/>
      <c r="E26" s="8"/>
      <c r="F26" s="8"/>
      <c r="G26" s="8"/>
      <c r="H26" s="8"/>
    </row>
    <row r="27" spans="2:22" ht="15" thickBot="1" x14ac:dyDescent="0.35">
      <c r="B27" s="45"/>
      <c r="C27" s="48" t="s">
        <v>25</v>
      </c>
      <c r="D27" s="49" t="s">
        <v>24</v>
      </c>
      <c r="J27" s="41"/>
      <c r="S27" s="3"/>
    </row>
    <row r="28" spans="2:22" ht="14.4" x14ac:dyDescent="0.3">
      <c r="B28" s="50" t="s">
        <v>26</v>
      </c>
      <c r="C28" s="51">
        <f>SUM(Table2[C. Financial commitment (DKK)])</f>
        <v>0</v>
      </c>
      <c r="D28" s="52">
        <v>1</v>
      </c>
      <c r="J28" s="41"/>
      <c r="S28" s="3"/>
    </row>
    <row r="29" spans="2:22" ht="14.4" x14ac:dyDescent="0.3">
      <c r="B29" s="55" t="s">
        <v>12</v>
      </c>
      <c r="C29" s="53">
        <f>SUM(Table2[Biodiversity finance (DKK)])</f>
        <v>0</v>
      </c>
      <c r="D29" s="46" t="e">
        <f>C29/$C$28</f>
        <v>#DIV/0!</v>
      </c>
      <c r="J29" s="41"/>
      <c r="S29" s="3"/>
    </row>
    <row r="30" spans="2:22" ht="14.4" x14ac:dyDescent="0.3">
      <c r="B30" s="55" t="s">
        <v>14</v>
      </c>
      <c r="C30" s="53">
        <f>SUM(Table2[Desertification finance (DKK)])</f>
        <v>0</v>
      </c>
      <c r="D30" s="46" t="e">
        <f t="shared" ref="D30:D33" si="9">C30/$C$28</f>
        <v>#DIV/0!</v>
      </c>
      <c r="J30" s="41"/>
      <c r="S30" s="3"/>
    </row>
    <row r="31" spans="2:22" ht="14.4" x14ac:dyDescent="0.3">
      <c r="B31" s="55" t="s">
        <v>16</v>
      </c>
      <c r="C31" s="53">
        <f>SUM(Table2[Environment finance (DKK)])</f>
        <v>0</v>
      </c>
      <c r="D31" s="46" t="e">
        <f t="shared" si="9"/>
        <v>#DIV/0!</v>
      </c>
      <c r="J31" s="41"/>
      <c r="S31" s="3"/>
    </row>
    <row r="32" spans="2:22" ht="14.4" x14ac:dyDescent="0.3">
      <c r="B32" s="55" t="s">
        <v>10</v>
      </c>
      <c r="C32" s="53">
        <f>SUM(Table2[Climate finance (DKK)])</f>
        <v>0</v>
      </c>
      <c r="D32" s="46" t="e">
        <f t="shared" si="9"/>
        <v>#DIV/0!</v>
      </c>
      <c r="J32" s="41"/>
      <c r="S32" s="3"/>
    </row>
    <row r="33" spans="2:19" ht="15" thickBot="1" x14ac:dyDescent="0.35">
      <c r="B33" s="56" t="s">
        <v>23</v>
      </c>
      <c r="C33" s="54">
        <f>SUM(Table2[Green finance (DKK)])</f>
        <v>0</v>
      </c>
      <c r="D33" s="47" t="e">
        <f t="shared" si="9"/>
        <v>#DIV/0!</v>
      </c>
      <c r="J33" s="41"/>
      <c r="S33" s="3"/>
    </row>
    <row r="34" spans="2:19" ht="14.4" x14ac:dyDescent="0.3"/>
    <row r="35" spans="2:19" ht="14.4" x14ac:dyDescent="0.3"/>
    <row r="36" spans="2:19" ht="14.4" x14ac:dyDescent="0.3"/>
    <row r="37" spans="2:19" ht="14.4" x14ac:dyDescent="0.3"/>
    <row r="38" spans="2:19" ht="14.4" x14ac:dyDescent="0.3"/>
    <row r="39" spans="2:19" ht="17.399999999999999" x14ac:dyDescent="0.35">
      <c r="B39" s="42"/>
      <c r="C39" s="42"/>
    </row>
    <row r="40" spans="2:19" ht="17.399999999999999" x14ac:dyDescent="0.35">
      <c r="B40" s="42"/>
      <c r="C40" s="42"/>
    </row>
    <row r="41" spans="2:19" ht="14.4" x14ac:dyDescent="0.3">
      <c r="B41" s="4"/>
      <c r="C41" s="4"/>
    </row>
    <row r="42" spans="2:19" ht="14.4" x14ac:dyDescent="0.3">
      <c r="B42" s="43"/>
      <c r="C42" s="43"/>
    </row>
    <row r="43" spans="2:19" ht="14.4" x14ac:dyDescent="0.3">
      <c r="B43" s="44"/>
      <c r="C43" s="44"/>
    </row>
    <row r="44" spans="2:19" ht="14.4" x14ac:dyDescent="0.3"/>
    <row r="45" spans="2:19" ht="14.4" x14ac:dyDescent="0.3"/>
    <row r="46" spans="2:19" ht="14.4" x14ac:dyDescent="0.3"/>
    <row r="47" spans="2:19" ht="14.4" x14ac:dyDescent="0.3"/>
    <row r="48" spans="2:19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</sheetData>
  <sheetProtection formatCells="0" formatColumns="0" formatRows="0" insertColumns="0" insertRows="0" insertHyperlinks="0" deleteColumns="0" deleteRows="0" sort="0" autoFilter="0" pivotTables="0"/>
  <protectedRanges>
    <protectedRange sqref="B8:J23" name="Range1"/>
  </protectedRanges>
  <mergeCells count="6">
    <mergeCell ref="T6:U6"/>
    <mergeCell ref="E6:I6"/>
    <mergeCell ref="K6:L6"/>
    <mergeCell ref="M6:N6"/>
    <mergeCell ref="O6:P6"/>
    <mergeCell ref="Q6:S6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948"/>
  <sheetViews>
    <sheetView zoomScale="70" zoomScaleNormal="70" workbookViewId="0"/>
  </sheetViews>
  <sheetFormatPr defaultColWidth="14.33203125" defaultRowHeight="15.75" customHeight="1" x14ac:dyDescent="0.3"/>
  <cols>
    <col min="1" max="1" width="50.77734375" style="3" customWidth="1"/>
    <col min="2" max="2" width="30.44140625" style="3" customWidth="1"/>
    <col min="3" max="3" width="29.5546875" style="3" customWidth="1"/>
    <col min="4" max="8" width="14.77734375" style="3" customWidth="1"/>
    <col min="9" max="9" width="50.77734375" style="3" customWidth="1"/>
    <col min="10" max="18" width="30.77734375" style="41" customWidth="1"/>
    <col min="19" max="20" width="28.44140625" style="3" customWidth="1"/>
    <col min="21" max="21" width="20.33203125" style="3" customWidth="1"/>
    <col min="22" max="26" width="18.6640625" style="3" customWidth="1"/>
    <col min="27" max="27" width="20.6640625" style="3" customWidth="1"/>
    <col min="28" max="28" width="20.88671875" style="3" customWidth="1"/>
    <col min="29" max="16384" width="14.33203125" style="3"/>
  </cols>
  <sheetData>
    <row r="1" spans="1:21" ht="15.75" customHeight="1" x14ac:dyDescent="0.35">
      <c r="A1" s="42" t="s">
        <v>21</v>
      </c>
      <c r="B1" s="1"/>
      <c r="C1" s="2"/>
      <c r="D1" s="2"/>
      <c r="E1" s="2"/>
      <c r="F1" s="2"/>
      <c r="H1" s="41"/>
      <c r="I1" s="41"/>
      <c r="Q1" s="3"/>
      <c r="R1" s="3"/>
    </row>
    <row r="2" spans="1:21" ht="15.75" customHeight="1" x14ac:dyDescent="0.3">
      <c r="A2" s="4" t="s">
        <v>39</v>
      </c>
      <c r="B2" s="1"/>
      <c r="H2" s="41"/>
      <c r="I2" s="41"/>
      <c r="Q2" s="3"/>
      <c r="R2" s="3"/>
    </row>
    <row r="3" spans="1:21" ht="15.75" customHeight="1" x14ac:dyDescent="0.3">
      <c r="A3" s="43"/>
      <c r="B3" s="1"/>
      <c r="H3" s="41"/>
      <c r="I3" s="41"/>
      <c r="Q3" s="3"/>
      <c r="R3" s="3"/>
    </row>
    <row r="4" spans="1:21" ht="14.4" x14ac:dyDescent="0.3">
      <c r="A4" s="44" t="s">
        <v>7</v>
      </c>
      <c r="H4" s="41"/>
      <c r="I4" s="41"/>
      <c r="Q4" s="3"/>
      <c r="R4" s="3"/>
    </row>
    <row r="5" spans="1:21" ht="15" thickBot="1" x14ac:dyDescent="0.35">
      <c r="A5" s="2"/>
      <c r="B5" s="2"/>
    </row>
    <row r="6" spans="1:21" ht="15" thickBot="1" x14ac:dyDescent="0.35">
      <c r="D6" s="63" t="s">
        <v>32</v>
      </c>
      <c r="E6" s="64"/>
      <c r="F6" s="64"/>
      <c r="G6" s="64"/>
      <c r="H6" s="64"/>
      <c r="I6" s="58"/>
      <c r="J6" s="65" t="s">
        <v>34</v>
      </c>
      <c r="K6" s="66"/>
      <c r="L6" s="67" t="s">
        <v>35</v>
      </c>
      <c r="M6" s="68"/>
      <c r="N6" s="69" t="s">
        <v>36</v>
      </c>
      <c r="O6" s="70"/>
      <c r="P6" s="71" t="s">
        <v>37</v>
      </c>
      <c r="Q6" s="72"/>
      <c r="R6" s="73"/>
      <c r="S6" s="61" t="s">
        <v>38</v>
      </c>
      <c r="T6" s="62"/>
    </row>
    <row r="7" spans="1:21" ht="60" customHeight="1" thickBot="1" x14ac:dyDescent="0.35">
      <c r="A7" s="40" t="s">
        <v>2</v>
      </c>
      <c r="B7" s="40" t="s">
        <v>30</v>
      </c>
      <c r="C7" s="39" t="s">
        <v>31</v>
      </c>
      <c r="D7" s="13" t="s">
        <v>3</v>
      </c>
      <c r="E7" s="13" t="s">
        <v>5</v>
      </c>
      <c r="F7" s="13" t="s">
        <v>4</v>
      </c>
      <c r="G7" s="13" t="s">
        <v>0</v>
      </c>
      <c r="H7" s="13" t="s">
        <v>1</v>
      </c>
      <c r="I7" s="59" t="s">
        <v>33</v>
      </c>
      <c r="J7" s="60" t="s">
        <v>11</v>
      </c>
      <c r="K7" s="26" t="s">
        <v>20</v>
      </c>
      <c r="L7" s="27" t="s">
        <v>13</v>
      </c>
      <c r="M7" s="27" t="s">
        <v>19</v>
      </c>
      <c r="N7" s="28" t="s">
        <v>15</v>
      </c>
      <c r="O7" s="28" t="s">
        <v>18</v>
      </c>
      <c r="P7" s="29" t="s">
        <v>8</v>
      </c>
      <c r="Q7" s="29" t="s">
        <v>9</v>
      </c>
      <c r="R7" s="29" t="s">
        <v>17</v>
      </c>
      <c r="S7" s="14" t="s">
        <v>27</v>
      </c>
      <c r="T7" s="14" t="s">
        <v>28</v>
      </c>
      <c r="U7" s="5"/>
    </row>
    <row r="8" spans="1:21" ht="14.4" x14ac:dyDescent="0.3">
      <c r="A8" s="30"/>
      <c r="B8" s="30"/>
      <c r="C8" s="18"/>
      <c r="D8" s="19"/>
      <c r="E8" s="20"/>
      <c r="F8" s="20"/>
      <c r="G8" s="20"/>
      <c r="H8" s="21"/>
      <c r="I8" s="25"/>
      <c r="J8" s="16">
        <f>IF(D8=2,1,IF(D8=1,0.5,0))</f>
        <v>0</v>
      </c>
      <c r="K8" s="16">
        <f t="shared" ref="K8:K23" si="0">J8*C8</f>
        <v>0</v>
      </c>
      <c r="L8" s="16">
        <f>IF(E8=2,1,IF(E8=1,0.5,0))</f>
        <v>0</v>
      </c>
      <c r="M8" s="16">
        <f>L8*C8</f>
        <v>0</v>
      </c>
      <c r="N8" s="16">
        <f>IF(F8=2,1,IF(F8=1,0.5,0))</f>
        <v>0</v>
      </c>
      <c r="O8" s="16">
        <f>N8*C8</f>
        <v>0</v>
      </c>
      <c r="P8" s="16" t="str">
        <f>IF(OR(AND(H8=1,G8=1),AND(H8=2,G8=2)),"Cross-cutting",IF(OR(AND(H8=2,G8=1),AND(OR(H8=1,H8=2),OR(G8=0,ISBLANK(G8)))),"Mitigation",IF(OR(AND(H8=1,G8=2),AND(OR(H8=0,ISBLANK(H8)),OR(G8=1,G8=2))),"Adaptation","Not relevant")))</f>
        <v>Not relevant</v>
      </c>
      <c r="Q8" s="16">
        <f>IF(OR(H8=2,G8=2),1,IF(OR(H8=1,G8=1),0.5,0))</f>
        <v>0</v>
      </c>
      <c r="R8" s="16">
        <f>Q8*C8</f>
        <v>0</v>
      </c>
      <c r="S8" s="32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8" s="32">
        <f>Table22[[#This Row],[Green finance coefficient]]*Table22[[#This Row],[C. Financial commitment (DKK)]]</f>
        <v>0</v>
      </c>
      <c r="U8" s="6"/>
    </row>
    <row r="9" spans="1:21" ht="14.4" x14ac:dyDescent="0.3">
      <c r="A9" s="31"/>
      <c r="B9" s="31"/>
      <c r="C9" s="22"/>
      <c r="D9" s="23"/>
      <c r="E9" s="24"/>
      <c r="F9" s="24"/>
      <c r="G9" s="24"/>
      <c r="H9" s="25"/>
      <c r="I9" s="25"/>
      <c r="J9" s="17">
        <f t="shared" ref="J9:J23" si="1">IF(D9=2,1,IF(D9=1,0.5,0))</f>
        <v>0</v>
      </c>
      <c r="K9" s="17">
        <f t="shared" si="0"/>
        <v>0</v>
      </c>
      <c r="L9" s="17">
        <f t="shared" ref="L9:L23" si="2">IF(E9=2,1,IF(E9=1,0.5,0))</f>
        <v>0</v>
      </c>
      <c r="M9" s="17">
        <f t="shared" ref="M9:M23" si="3">L9*C9</f>
        <v>0</v>
      </c>
      <c r="N9" s="17">
        <f t="shared" ref="N9:N23" si="4">IF(F9=2,1,IF(F9=1,0.5,0))</f>
        <v>0</v>
      </c>
      <c r="O9" s="17">
        <f t="shared" ref="O9:O23" si="5">N9*C9</f>
        <v>0</v>
      </c>
      <c r="P9" s="17" t="str">
        <f t="shared" ref="P9:P23" si="6">IF(OR(AND(H9=1,G9=1),AND(H9=2,G9=2)),"Cross-cutting",IF(OR(AND(H9=2,G9=1),AND(OR(H9=1,H9=2),OR(G9=0,ISBLANK(G9)))),"Mitigation",IF(OR(AND(H9=1,G9=2),AND(OR(H9=0,ISBLANK(H9)),OR(G9=1,G9=2))),"Adaptation","Not relevant")))</f>
        <v>Not relevant</v>
      </c>
      <c r="Q9" s="17">
        <f t="shared" ref="Q9:Q23" si="7">IF(OR(H9=2,G9=2),1,IF(OR(H9=1,G9=1),0.5,0))</f>
        <v>0</v>
      </c>
      <c r="R9" s="17">
        <f t="shared" ref="R9:R23" si="8">Q9*C9</f>
        <v>0</v>
      </c>
      <c r="S9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9" s="33">
        <f>Table22[[#This Row],[Green finance coefficient]]*Table22[[#This Row],[C. Financial commitment (DKK)]]</f>
        <v>0</v>
      </c>
      <c r="U9" s="6"/>
    </row>
    <row r="10" spans="1:21" ht="14.4" x14ac:dyDescent="0.3">
      <c r="A10" s="34"/>
      <c r="B10" s="34"/>
      <c r="C10" s="35"/>
      <c r="D10" s="36"/>
      <c r="E10" s="37"/>
      <c r="F10" s="37"/>
      <c r="G10" s="37"/>
      <c r="H10" s="38"/>
      <c r="I10" s="38"/>
      <c r="J10" s="17">
        <f>IF(D10=2,1,IF(D10=1,0.5,0))</f>
        <v>0</v>
      </c>
      <c r="K10" s="17">
        <f t="shared" si="0"/>
        <v>0</v>
      </c>
      <c r="L10" s="17">
        <f>IF(E10=2,1,IF(E10=1,0.5,0))</f>
        <v>0</v>
      </c>
      <c r="M10" s="17">
        <f>L10*C10</f>
        <v>0</v>
      </c>
      <c r="N10" s="17">
        <f>IF(F10=2,1,IF(F10=1,0.5,0))</f>
        <v>0</v>
      </c>
      <c r="O10" s="17">
        <f>N10*C10</f>
        <v>0</v>
      </c>
      <c r="P10" s="17" t="str">
        <f>IF(OR(AND(H10=1,G10=1),AND(H10=2,G10=2)),"Cross-cutting",IF(OR(AND(H10=2,G10=1),AND(OR(H10=1,H10=2),OR(G10=0,ISBLANK(G10)))),"Mitigation",IF(OR(AND(H10=1,G10=2),AND(OR(H10=0,ISBLANK(H10)),OR(G10=1,G10=2))),"Adaptation","Not relevant")))</f>
        <v>Not relevant</v>
      </c>
      <c r="Q10" s="17">
        <f>IF(OR(H10=2,G10=2),1,IF(OR(H10=1,G10=1),0.5,0))</f>
        <v>0</v>
      </c>
      <c r="R10" s="17">
        <f>Q10*C10</f>
        <v>0</v>
      </c>
      <c r="S10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0" s="33">
        <f>Table22[[#This Row],[Green finance coefficient]]*Table22[[#This Row],[C. Financial commitment (DKK)]]</f>
        <v>0</v>
      </c>
      <c r="U10" s="6"/>
    </row>
    <row r="11" spans="1:21" ht="14.4" x14ac:dyDescent="0.3">
      <c r="A11" s="34"/>
      <c r="B11" s="34"/>
      <c r="C11" s="35"/>
      <c r="D11" s="36"/>
      <c r="E11" s="37"/>
      <c r="F11" s="37"/>
      <c r="G11" s="37"/>
      <c r="H11" s="38"/>
      <c r="I11" s="38"/>
      <c r="J11" s="17">
        <f>IF(D11=2,1,IF(D11=1,0.5,0))</f>
        <v>0</v>
      </c>
      <c r="K11" s="17">
        <f t="shared" si="0"/>
        <v>0</v>
      </c>
      <c r="L11" s="17">
        <f>IF(E11=2,1,IF(E11=1,0.5,0))</f>
        <v>0</v>
      </c>
      <c r="M11" s="17">
        <f>L11*C11</f>
        <v>0</v>
      </c>
      <c r="N11" s="17">
        <f>IF(F11=2,1,IF(F11=1,0.5,0))</f>
        <v>0</v>
      </c>
      <c r="O11" s="17">
        <f>N11*C11</f>
        <v>0</v>
      </c>
      <c r="P11" s="17" t="str">
        <f>IF(OR(AND(H11=1,G11=1),AND(H11=2,G11=2)),"Cross-cutting",IF(OR(AND(H11=2,G11=1),AND(OR(H11=1,H11=2),OR(G11=0,ISBLANK(G11)))),"Mitigation",IF(OR(AND(H11=1,G11=2),AND(OR(H11=0,ISBLANK(H11)),OR(G11=1,G11=2))),"Adaptation","Not relevant")))</f>
        <v>Not relevant</v>
      </c>
      <c r="Q11" s="17">
        <f>IF(OR(H11=2,G11=2),1,IF(OR(H11=1,G11=1),0.5,0))</f>
        <v>0</v>
      </c>
      <c r="R11" s="17">
        <f>Q11*C11</f>
        <v>0</v>
      </c>
      <c r="S11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1" s="33">
        <f>Table22[[#This Row],[Green finance coefficient]]*Table22[[#This Row],[C. Financial commitment (DKK)]]</f>
        <v>0</v>
      </c>
      <c r="U11" s="6"/>
    </row>
    <row r="12" spans="1:21" ht="14.4" x14ac:dyDescent="0.3">
      <c r="A12" s="31"/>
      <c r="B12" s="31"/>
      <c r="C12" s="22"/>
      <c r="D12" s="23"/>
      <c r="E12" s="24"/>
      <c r="F12" s="24"/>
      <c r="G12" s="24"/>
      <c r="H12" s="25"/>
      <c r="I12" s="25"/>
      <c r="J12" s="17">
        <f t="shared" si="1"/>
        <v>0</v>
      </c>
      <c r="K12" s="17">
        <f t="shared" si="0"/>
        <v>0</v>
      </c>
      <c r="L12" s="17">
        <f t="shared" si="2"/>
        <v>0</v>
      </c>
      <c r="M12" s="17">
        <f t="shared" si="3"/>
        <v>0</v>
      </c>
      <c r="N12" s="17">
        <f t="shared" si="4"/>
        <v>0</v>
      </c>
      <c r="O12" s="17">
        <f t="shared" si="5"/>
        <v>0</v>
      </c>
      <c r="P12" s="17" t="str">
        <f t="shared" si="6"/>
        <v>Not relevant</v>
      </c>
      <c r="Q12" s="17">
        <f t="shared" si="7"/>
        <v>0</v>
      </c>
      <c r="R12" s="17">
        <f t="shared" si="8"/>
        <v>0</v>
      </c>
      <c r="S12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2" s="33">
        <f>Table22[[#This Row],[Green finance coefficient]]*Table22[[#This Row],[C. Financial commitment (DKK)]]</f>
        <v>0</v>
      </c>
      <c r="U12" s="6"/>
    </row>
    <row r="13" spans="1:21" ht="14.4" x14ac:dyDescent="0.3">
      <c r="A13" s="34"/>
      <c r="B13" s="34"/>
      <c r="C13" s="35"/>
      <c r="D13" s="36"/>
      <c r="E13" s="37"/>
      <c r="F13" s="37"/>
      <c r="G13" s="37"/>
      <c r="H13" s="38"/>
      <c r="I13" s="38"/>
      <c r="J13" s="17">
        <f>IF(D13=2,1,IF(D13=1,0.5,0))</f>
        <v>0</v>
      </c>
      <c r="K13" s="17">
        <f t="shared" si="0"/>
        <v>0</v>
      </c>
      <c r="L13" s="17">
        <f>IF(E13=2,1,IF(E13=1,0.5,0))</f>
        <v>0</v>
      </c>
      <c r="M13" s="17">
        <f>L13*C13</f>
        <v>0</v>
      </c>
      <c r="N13" s="17">
        <f>IF(F13=2,1,IF(F13=1,0.5,0))</f>
        <v>0</v>
      </c>
      <c r="O13" s="17">
        <f>N13*C13</f>
        <v>0</v>
      </c>
      <c r="P13" s="17" t="str">
        <f>IF(OR(AND(H13=1,G13=1),AND(H13=2,G13=2)),"Cross-cutting",IF(OR(AND(H13=2,G13=1),AND(OR(H13=1,H13=2),OR(G13=0,ISBLANK(G13)))),"Mitigation",IF(OR(AND(H13=1,G13=2),AND(OR(H13=0,ISBLANK(H13)),OR(G13=1,G13=2))),"Adaptation","Not relevant")))</f>
        <v>Not relevant</v>
      </c>
      <c r="Q13" s="17">
        <f>IF(OR(H13=2,G13=2),1,IF(OR(H13=1,G13=1),0.5,0))</f>
        <v>0</v>
      </c>
      <c r="R13" s="17">
        <f>Q13*C13</f>
        <v>0</v>
      </c>
      <c r="S13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3" s="33">
        <f>Table22[[#This Row],[Green finance coefficient]]*Table22[[#This Row],[C. Financial commitment (DKK)]]</f>
        <v>0</v>
      </c>
      <c r="U13" s="6"/>
    </row>
    <row r="14" spans="1:21" ht="14.4" x14ac:dyDescent="0.3">
      <c r="A14" s="31"/>
      <c r="B14" s="31"/>
      <c r="C14" s="22"/>
      <c r="D14" s="23"/>
      <c r="E14" s="24"/>
      <c r="F14" s="24"/>
      <c r="G14" s="24"/>
      <c r="H14" s="25"/>
      <c r="I14" s="25"/>
      <c r="J14" s="17">
        <f t="shared" si="1"/>
        <v>0</v>
      </c>
      <c r="K14" s="17">
        <f t="shared" si="0"/>
        <v>0</v>
      </c>
      <c r="L14" s="17">
        <f t="shared" si="2"/>
        <v>0</v>
      </c>
      <c r="M14" s="17">
        <f t="shared" si="3"/>
        <v>0</v>
      </c>
      <c r="N14" s="17">
        <f t="shared" si="4"/>
        <v>0</v>
      </c>
      <c r="O14" s="17">
        <f t="shared" si="5"/>
        <v>0</v>
      </c>
      <c r="P14" s="17" t="str">
        <f t="shared" si="6"/>
        <v>Not relevant</v>
      </c>
      <c r="Q14" s="17">
        <f t="shared" si="7"/>
        <v>0</v>
      </c>
      <c r="R14" s="17">
        <f t="shared" si="8"/>
        <v>0</v>
      </c>
      <c r="S14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4" s="33">
        <f>Table22[[#This Row],[Green finance coefficient]]*Table22[[#This Row],[C. Financial commitment (DKK)]]</f>
        <v>0</v>
      </c>
      <c r="U14" s="6"/>
    </row>
    <row r="15" spans="1:21" ht="14.4" x14ac:dyDescent="0.3">
      <c r="A15" s="31"/>
      <c r="B15" s="31"/>
      <c r="C15" s="22"/>
      <c r="D15" s="23"/>
      <c r="E15" s="24"/>
      <c r="F15" s="24"/>
      <c r="G15" s="24"/>
      <c r="H15" s="25"/>
      <c r="I15" s="25"/>
      <c r="J15" s="17">
        <f>IF(D15=2,1,IF(D15=1,0.5,0))</f>
        <v>0</v>
      </c>
      <c r="K15" s="17">
        <f t="shared" si="0"/>
        <v>0</v>
      </c>
      <c r="L15" s="17">
        <f t="shared" si="2"/>
        <v>0</v>
      </c>
      <c r="M15" s="17">
        <f t="shared" si="3"/>
        <v>0</v>
      </c>
      <c r="N15" s="17">
        <f t="shared" si="4"/>
        <v>0</v>
      </c>
      <c r="O15" s="17">
        <f t="shared" si="5"/>
        <v>0</v>
      </c>
      <c r="P15" s="17" t="str">
        <f t="shared" si="6"/>
        <v>Not relevant</v>
      </c>
      <c r="Q15" s="17">
        <f t="shared" si="7"/>
        <v>0</v>
      </c>
      <c r="R15" s="17">
        <f t="shared" si="8"/>
        <v>0</v>
      </c>
      <c r="S15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5" s="33">
        <f>Table22[[#This Row],[Green finance coefficient]]*Table22[[#This Row],[C. Financial commitment (DKK)]]</f>
        <v>0</v>
      </c>
      <c r="U15" s="6"/>
    </row>
    <row r="16" spans="1:21" ht="14.4" x14ac:dyDescent="0.3">
      <c r="A16" s="31"/>
      <c r="B16" s="31"/>
      <c r="C16" s="22"/>
      <c r="D16" s="23"/>
      <c r="E16" s="24"/>
      <c r="F16" s="24"/>
      <c r="G16" s="24"/>
      <c r="H16" s="25"/>
      <c r="I16" s="25"/>
      <c r="J16" s="17">
        <f>IF(D16=2,1,IF(D16=1,0.5,0))</f>
        <v>0</v>
      </c>
      <c r="K16" s="17">
        <f t="shared" si="0"/>
        <v>0</v>
      </c>
      <c r="L16" s="17">
        <f t="shared" si="2"/>
        <v>0</v>
      </c>
      <c r="M16" s="17">
        <f t="shared" si="3"/>
        <v>0</v>
      </c>
      <c r="N16" s="17">
        <f t="shared" si="4"/>
        <v>0</v>
      </c>
      <c r="O16" s="17">
        <f t="shared" si="5"/>
        <v>0</v>
      </c>
      <c r="P16" s="17" t="str">
        <f t="shared" si="6"/>
        <v>Not relevant</v>
      </c>
      <c r="Q16" s="17">
        <f t="shared" si="7"/>
        <v>0</v>
      </c>
      <c r="R16" s="17">
        <f t="shared" si="8"/>
        <v>0</v>
      </c>
      <c r="S16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6" s="33">
        <f>Table22[[#This Row],[Green finance coefficient]]*Table22[[#This Row],[C. Financial commitment (DKK)]]</f>
        <v>0</v>
      </c>
      <c r="U16" s="6"/>
    </row>
    <row r="17" spans="1:21" ht="14.4" x14ac:dyDescent="0.3">
      <c r="A17" s="31"/>
      <c r="B17" s="31"/>
      <c r="C17" s="22"/>
      <c r="D17" s="23"/>
      <c r="E17" s="24"/>
      <c r="F17" s="24"/>
      <c r="G17" s="24"/>
      <c r="H17" s="25"/>
      <c r="I17" s="25"/>
      <c r="J17" s="17">
        <f t="shared" si="1"/>
        <v>0</v>
      </c>
      <c r="K17" s="17">
        <f t="shared" si="0"/>
        <v>0</v>
      </c>
      <c r="L17" s="17">
        <f t="shared" si="2"/>
        <v>0</v>
      </c>
      <c r="M17" s="17">
        <f t="shared" si="3"/>
        <v>0</v>
      </c>
      <c r="N17" s="17">
        <f t="shared" si="4"/>
        <v>0</v>
      </c>
      <c r="O17" s="17">
        <f t="shared" si="5"/>
        <v>0</v>
      </c>
      <c r="P17" s="17" t="str">
        <f t="shared" si="6"/>
        <v>Not relevant</v>
      </c>
      <c r="Q17" s="17">
        <f t="shared" si="7"/>
        <v>0</v>
      </c>
      <c r="R17" s="17">
        <f t="shared" si="8"/>
        <v>0</v>
      </c>
      <c r="S17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7" s="33">
        <f>Table22[[#This Row],[Green finance coefficient]]*Table22[[#This Row],[C. Financial commitment (DKK)]]</f>
        <v>0</v>
      </c>
      <c r="U17" s="6"/>
    </row>
    <row r="18" spans="1:21" ht="14.4" x14ac:dyDescent="0.3">
      <c r="A18" s="31"/>
      <c r="B18" s="31"/>
      <c r="C18" s="22"/>
      <c r="D18" s="23"/>
      <c r="E18" s="24"/>
      <c r="F18" s="24"/>
      <c r="G18" s="24"/>
      <c r="H18" s="25"/>
      <c r="I18" s="25"/>
      <c r="J18" s="17">
        <f t="shared" si="1"/>
        <v>0</v>
      </c>
      <c r="K18" s="17">
        <f t="shared" si="0"/>
        <v>0</v>
      </c>
      <c r="L18" s="17">
        <f t="shared" si="2"/>
        <v>0</v>
      </c>
      <c r="M18" s="17">
        <f t="shared" si="3"/>
        <v>0</v>
      </c>
      <c r="N18" s="17">
        <f t="shared" si="4"/>
        <v>0</v>
      </c>
      <c r="O18" s="17">
        <f t="shared" si="5"/>
        <v>0</v>
      </c>
      <c r="P18" s="17" t="str">
        <f t="shared" si="6"/>
        <v>Not relevant</v>
      </c>
      <c r="Q18" s="17">
        <f t="shared" si="7"/>
        <v>0</v>
      </c>
      <c r="R18" s="17">
        <f t="shared" si="8"/>
        <v>0</v>
      </c>
      <c r="S18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8" s="33">
        <f>Table22[[#This Row],[Green finance coefficient]]*Table22[[#This Row],[C. Financial commitment (DKK)]]</f>
        <v>0</v>
      </c>
      <c r="U18" s="6"/>
    </row>
    <row r="19" spans="1:21" ht="14.4" x14ac:dyDescent="0.3">
      <c r="A19" s="31"/>
      <c r="B19" s="31"/>
      <c r="C19" s="22"/>
      <c r="D19" s="23"/>
      <c r="E19" s="24"/>
      <c r="F19" s="24"/>
      <c r="G19" s="24"/>
      <c r="H19" s="25"/>
      <c r="I19" s="25"/>
      <c r="J19" s="17">
        <f t="shared" si="1"/>
        <v>0</v>
      </c>
      <c r="K19" s="17">
        <f t="shared" si="0"/>
        <v>0</v>
      </c>
      <c r="L19" s="17">
        <f t="shared" si="2"/>
        <v>0</v>
      </c>
      <c r="M19" s="17">
        <f t="shared" si="3"/>
        <v>0</v>
      </c>
      <c r="N19" s="17">
        <f t="shared" si="4"/>
        <v>0</v>
      </c>
      <c r="O19" s="17">
        <f t="shared" si="5"/>
        <v>0</v>
      </c>
      <c r="P19" s="17" t="str">
        <f t="shared" si="6"/>
        <v>Not relevant</v>
      </c>
      <c r="Q19" s="17">
        <f t="shared" si="7"/>
        <v>0</v>
      </c>
      <c r="R19" s="17">
        <f t="shared" si="8"/>
        <v>0</v>
      </c>
      <c r="S19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19" s="33">
        <f>Table22[[#This Row],[Green finance coefficient]]*Table22[[#This Row],[C. Financial commitment (DKK)]]</f>
        <v>0</v>
      </c>
      <c r="U19" s="6"/>
    </row>
    <row r="20" spans="1:21" ht="14.4" x14ac:dyDescent="0.3">
      <c r="A20" s="31"/>
      <c r="B20" s="31"/>
      <c r="C20" s="22"/>
      <c r="D20" s="23"/>
      <c r="E20" s="24"/>
      <c r="F20" s="24"/>
      <c r="G20" s="24"/>
      <c r="H20" s="25"/>
      <c r="I20" s="25"/>
      <c r="J20" s="17">
        <f t="shared" si="1"/>
        <v>0</v>
      </c>
      <c r="K20" s="17">
        <f t="shared" si="0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7">
        <f t="shared" si="5"/>
        <v>0</v>
      </c>
      <c r="P20" s="17" t="str">
        <f t="shared" si="6"/>
        <v>Not relevant</v>
      </c>
      <c r="Q20" s="17">
        <f t="shared" si="7"/>
        <v>0</v>
      </c>
      <c r="R20" s="17">
        <f t="shared" si="8"/>
        <v>0</v>
      </c>
      <c r="S20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20" s="33">
        <f>Table22[[#This Row],[Green finance coefficient]]*Table22[[#This Row],[C. Financial commitment (DKK)]]</f>
        <v>0</v>
      </c>
      <c r="U20" s="6"/>
    </row>
    <row r="21" spans="1:21" ht="14.4" x14ac:dyDescent="0.3">
      <c r="A21" s="31"/>
      <c r="B21" s="31"/>
      <c r="C21" s="22"/>
      <c r="D21" s="23"/>
      <c r="E21" s="24"/>
      <c r="F21" s="24"/>
      <c r="G21" s="24"/>
      <c r="H21" s="25"/>
      <c r="I21" s="25"/>
      <c r="J21" s="17">
        <f t="shared" si="1"/>
        <v>0</v>
      </c>
      <c r="K21" s="17">
        <f t="shared" si="0"/>
        <v>0</v>
      </c>
      <c r="L21" s="17">
        <f t="shared" si="2"/>
        <v>0</v>
      </c>
      <c r="M21" s="17">
        <f t="shared" si="3"/>
        <v>0</v>
      </c>
      <c r="N21" s="17">
        <f t="shared" si="4"/>
        <v>0</v>
      </c>
      <c r="O21" s="17">
        <f t="shared" si="5"/>
        <v>0</v>
      </c>
      <c r="P21" s="17" t="str">
        <f t="shared" si="6"/>
        <v>Not relevant</v>
      </c>
      <c r="Q21" s="17">
        <f t="shared" si="7"/>
        <v>0</v>
      </c>
      <c r="R21" s="17">
        <f t="shared" si="8"/>
        <v>0</v>
      </c>
      <c r="S21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21" s="33">
        <f>Table22[[#This Row],[Green finance coefficient]]*Table22[[#This Row],[C. Financial commitment (DKK)]]</f>
        <v>0</v>
      </c>
      <c r="U21" s="6"/>
    </row>
    <row r="22" spans="1:21" ht="14.4" x14ac:dyDescent="0.3">
      <c r="A22" s="31"/>
      <c r="B22" s="31"/>
      <c r="C22" s="22"/>
      <c r="D22" s="23"/>
      <c r="E22" s="24"/>
      <c r="F22" s="24"/>
      <c r="G22" s="24"/>
      <c r="H22" s="25"/>
      <c r="I22" s="25"/>
      <c r="J22" s="17">
        <f t="shared" si="1"/>
        <v>0</v>
      </c>
      <c r="K22" s="17">
        <f t="shared" si="0"/>
        <v>0</v>
      </c>
      <c r="L22" s="17">
        <f t="shared" si="2"/>
        <v>0</v>
      </c>
      <c r="M22" s="17">
        <f t="shared" si="3"/>
        <v>0</v>
      </c>
      <c r="N22" s="17">
        <f t="shared" si="4"/>
        <v>0</v>
      </c>
      <c r="O22" s="17">
        <f t="shared" si="5"/>
        <v>0</v>
      </c>
      <c r="P22" s="17" t="str">
        <f t="shared" si="6"/>
        <v>Not relevant</v>
      </c>
      <c r="Q22" s="17">
        <f t="shared" si="7"/>
        <v>0</v>
      </c>
      <c r="R22" s="17">
        <f t="shared" si="8"/>
        <v>0</v>
      </c>
      <c r="S22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22" s="33">
        <f>Table22[[#This Row],[Green finance coefficient]]*Table22[[#This Row],[C. Financial commitment (DKK)]]</f>
        <v>0</v>
      </c>
      <c r="U22" s="6"/>
    </row>
    <row r="23" spans="1:21" ht="14.4" x14ac:dyDescent="0.3">
      <c r="A23" s="31"/>
      <c r="B23" s="31"/>
      <c r="C23" s="22"/>
      <c r="D23" s="23"/>
      <c r="E23" s="24"/>
      <c r="F23" s="24"/>
      <c r="G23" s="24"/>
      <c r="H23" s="25"/>
      <c r="I23" s="25"/>
      <c r="J23" s="17">
        <f t="shared" si="1"/>
        <v>0</v>
      </c>
      <c r="K23" s="17">
        <f t="shared" si="0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7">
        <f t="shared" si="5"/>
        <v>0</v>
      </c>
      <c r="P23" s="17" t="str">
        <f t="shared" si="6"/>
        <v>Not relevant</v>
      </c>
      <c r="Q23" s="17">
        <f t="shared" si="7"/>
        <v>0</v>
      </c>
      <c r="R23" s="17">
        <f t="shared" si="8"/>
        <v>0</v>
      </c>
      <c r="S23" s="33">
        <f>MAX(Table22[[#This Row],[Climate finance coefficient (0, 0.5, 1)]],Table22[[#This Row],[Environment finance coefficient (0, 0.5, 1)]],Table22[[#This Row],[Desertification finance coefficient (0, 0.5, 1)]],Table22[[#This Row],[Biodiversity finance coefficient (0, 0.5, 1)]])</f>
        <v>0</v>
      </c>
      <c r="T23" s="33">
        <f>Table22[[#This Row],[Green finance coefficient]]*Table22[[#This Row],[C. Financial commitment (DKK)]]</f>
        <v>0</v>
      </c>
      <c r="U23" s="6"/>
    </row>
    <row r="24" spans="1:21" ht="14.4" x14ac:dyDescent="0.3">
      <c r="A24" s="9"/>
      <c r="B24" s="9"/>
      <c r="C24" s="10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"/>
      <c r="T24" s="6"/>
      <c r="U24" s="9"/>
    </row>
    <row r="25" spans="1:21" ht="14.4" x14ac:dyDescent="0.3">
      <c r="A25" s="2" t="s">
        <v>29</v>
      </c>
      <c r="B25" s="2"/>
      <c r="C25" s="7"/>
      <c r="D25" s="8"/>
      <c r="E25" s="8"/>
      <c r="F25" s="8"/>
      <c r="G25" s="8"/>
    </row>
    <row r="26" spans="1:21" ht="15" thickBot="1" x14ac:dyDescent="0.35">
      <c r="C26" s="7"/>
      <c r="D26" s="8"/>
      <c r="E26" s="8"/>
      <c r="F26" s="8"/>
      <c r="G26" s="8"/>
    </row>
    <row r="27" spans="1:21" ht="15" thickBot="1" x14ac:dyDescent="0.35">
      <c r="A27" s="45"/>
      <c r="B27" s="48" t="s">
        <v>25</v>
      </c>
      <c r="C27" s="49" t="s">
        <v>24</v>
      </c>
      <c r="I27" s="41"/>
      <c r="R27" s="3"/>
    </row>
    <row r="28" spans="1:21" ht="14.4" x14ac:dyDescent="0.3">
      <c r="A28" s="50" t="s">
        <v>26</v>
      </c>
      <c r="B28" s="51">
        <f>SUM(Table22[C. Financial commitment (DKK)])</f>
        <v>0</v>
      </c>
      <c r="C28" s="52">
        <v>1</v>
      </c>
      <c r="I28" s="41"/>
      <c r="R28" s="3"/>
    </row>
    <row r="29" spans="1:21" ht="14.4" x14ac:dyDescent="0.3">
      <c r="A29" s="55" t="s">
        <v>12</v>
      </c>
      <c r="B29" s="53">
        <f>SUM(Table22[Biodiversity finance (DKK)])</f>
        <v>0</v>
      </c>
      <c r="C29" s="46" t="e">
        <f>B29/$B$28</f>
        <v>#DIV/0!</v>
      </c>
      <c r="I29" s="41"/>
      <c r="R29" s="3"/>
    </row>
    <row r="30" spans="1:21" ht="14.4" x14ac:dyDescent="0.3">
      <c r="A30" s="55" t="s">
        <v>14</v>
      </c>
      <c r="B30" s="53">
        <f>SUM(Table22[Desertification finance (DKK)])</f>
        <v>0</v>
      </c>
      <c r="C30" s="46" t="e">
        <f t="shared" ref="C30:C33" si="9">B30/$B$28</f>
        <v>#DIV/0!</v>
      </c>
      <c r="I30" s="41"/>
      <c r="R30" s="3"/>
    </row>
    <row r="31" spans="1:21" ht="14.4" x14ac:dyDescent="0.3">
      <c r="A31" s="55" t="s">
        <v>16</v>
      </c>
      <c r="B31" s="53">
        <f>SUM(Table22[Environment finance (DKK)])</f>
        <v>0</v>
      </c>
      <c r="C31" s="46" t="e">
        <f t="shared" si="9"/>
        <v>#DIV/0!</v>
      </c>
      <c r="I31" s="41"/>
      <c r="R31" s="3"/>
    </row>
    <row r="32" spans="1:21" ht="14.4" x14ac:dyDescent="0.3">
      <c r="A32" s="55" t="s">
        <v>10</v>
      </c>
      <c r="B32" s="53">
        <f>SUM(Table22[Climate finance (DKK)])</f>
        <v>0</v>
      </c>
      <c r="C32" s="46" t="e">
        <f t="shared" si="9"/>
        <v>#DIV/0!</v>
      </c>
      <c r="I32" s="41"/>
      <c r="R32" s="3"/>
    </row>
    <row r="33" spans="1:18" ht="15" thickBot="1" x14ac:dyDescent="0.35">
      <c r="A33" s="56" t="s">
        <v>23</v>
      </c>
      <c r="B33" s="54">
        <f>SUM(Table22[Green finance (DKK)])</f>
        <v>0</v>
      </c>
      <c r="C33" s="47" t="e">
        <f t="shared" si="9"/>
        <v>#DIV/0!</v>
      </c>
      <c r="I33" s="41"/>
      <c r="R33" s="3"/>
    </row>
    <row r="34" spans="1:18" ht="14.4" x14ac:dyDescent="0.3"/>
    <row r="35" spans="1:18" ht="14.4" x14ac:dyDescent="0.3"/>
    <row r="36" spans="1:18" ht="14.4" x14ac:dyDescent="0.3"/>
    <row r="37" spans="1:18" ht="14.4" x14ac:dyDescent="0.3"/>
    <row r="38" spans="1:18" ht="14.4" x14ac:dyDescent="0.3"/>
    <row r="39" spans="1:18" ht="17.399999999999999" x14ac:dyDescent="0.35">
      <c r="A39" s="42"/>
      <c r="B39" s="42"/>
    </row>
    <row r="40" spans="1:18" ht="17.399999999999999" x14ac:dyDescent="0.35">
      <c r="A40" s="42"/>
      <c r="B40" s="42"/>
    </row>
    <row r="41" spans="1:18" ht="14.4" x14ac:dyDescent="0.3">
      <c r="A41" s="4"/>
      <c r="B41" s="4"/>
    </row>
    <row r="42" spans="1:18" ht="14.4" x14ac:dyDescent="0.3">
      <c r="A42" s="43"/>
      <c r="B42" s="43"/>
    </row>
    <row r="43" spans="1:18" ht="14.4" x14ac:dyDescent="0.3">
      <c r="A43" s="44"/>
      <c r="B43" s="44"/>
    </row>
    <row r="44" spans="1:18" ht="14.4" x14ac:dyDescent="0.3"/>
    <row r="45" spans="1:18" ht="14.4" x14ac:dyDescent="0.3"/>
    <row r="46" spans="1:18" ht="14.4" x14ac:dyDescent="0.3"/>
    <row r="47" spans="1:18" ht="14.4" x14ac:dyDescent="0.3"/>
    <row r="48" spans="1:1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</sheetData>
  <sheetProtection formatCells="0" formatColumns="0" formatRows="0" insertColumns="0" insertRows="0" insertHyperlinks="0" deleteColumns="0" deleteRows="0" sort="0" autoFilter="0" pivotTables="0"/>
  <protectedRanges>
    <protectedRange sqref="A8:I23" name="Range1"/>
  </protectedRanges>
  <mergeCells count="6">
    <mergeCell ref="S6:T6"/>
    <mergeCell ref="D6:H6"/>
    <mergeCell ref="J6:K6"/>
    <mergeCell ref="L6:M6"/>
    <mergeCell ref="N6:O6"/>
    <mergeCell ref="P6:R6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 funded development-Lot CIV</vt:lpstr>
      <vt:lpstr>SPA funded humanitarian-Lot HUM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Louise Kronborg Sørensen</cp:lastModifiedBy>
  <dcterms:created xsi:type="dcterms:W3CDTF">2021-08-12T11:25:57Z</dcterms:created>
  <dcterms:modified xsi:type="dcterms:W3CDTF">2022-06-15T08:02:25Z</dcterms:modified>
</cp:coreProperties>
</file>