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PH\MYNSEK\9. Økonomi &amp; forvaltning\SSC guidelines\FINAL GUIDELINES Januar 2026\"/>
    </mc:Choice>
  </mc:AlternateContent>
  <xr:revisionPtr revIDLastSave="0" documentId="13_ncr:1_{05EB2B42-2F0E-44EE-83E8-9987B5AFEB4F}" xr6:coauthVersionLast="47" xr6:coauthVersionMax="47" xr10:uidLastSave="{00000000-0000-0000-0000-000000000000}"/>
  <bookViews>
    <workbookView xWindow="-120" yWindow="-120" windowWidth="29040" windowHeight="17520" activeTab="2" xr2:uid="{A85BB8A0-D446-4012-AC64-69A117929C8B}"/>
  </bookViews>
  <sheets>
    <sheet name="GUIDE" sheetId="7" r:id="rId1"/>
    <sheet name="Fee rates and unit costs" sheetId="3" r:id="rId2"/>
    <sheet name="Total Budget" sheetId="2" r:id="rId3"/>
    <sheet name="Year 1 20xx" sheetId="4" r:id="rId4"/>
    <sheet name="Year 2 20xx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3" l="1"/>
  <c r="G5" i="3"/>
  <c r="G6" i="3"/>
  <c r="G7" i="3"/>
  <c r="G8" i="3"/>
  <c r="G9" i="3"/>
  <c r="G10" i="3"/>
  <c r="G11" i="3"/>
  <c r="G12" i="3"/>
  <c r="G13" i="3"/>
  <c r="G14" i="3"/>
  <c r="G15" i="3"/>
  <c r="G16" i="3"/>
  <c r="G4" i="3"/>
  <c r="E19" i="2"/>
  <c r="E18" i="2"/>
  <c r="D19" i="2"/>
  <c r="C19" i="2"/>
  <c r="D18" i="2"/>
  <c r="C18" i="2"/>
  <c r="B1" i="5"/>
  <c r="O39" i="5"/>
  <c r="M39" i="5"/>
  <c r="L39" i="5"/>
  <c r="K39" i="5"/>
  <c r="J39" i="5"/>
  <c r="G39" i="5"/>
  <c r="E39" i="5"/>
  <c r="N38" i="5"/>
  <c r="N37" i="5"/>
  <c r="N36" i="5"/>
  <c r="N35" i="5"/>
  <c r="N34" i="5"/>
  <c r="N33" i="5"/>
  <c r="N39" i="5" s="1"/>
  <c r="N28" i="5"/>
  <c r="N27" i="5"/>
  <c r="N26" i="5"/>
  <c r="N25" i="5"/>
  <c r="N24" i="5"/>
  <c r="N23" i="5"/>
  <c r="N22" i="5"/>
  <c r="N21" i="5"/>
  <c r="O20" i="5"/>
  <c r="M20" i="5"/>
  <c r="L20" i="5"/>
  <c r="K20" i="5"/>
  <c r="J20" i="5"/>
  <c r="N20" i="5" s="1"/>
  <c r="H20" i="5"/>
  <c r="G20" i="5"/>
  <c r="E20" i="5"/>
  <c r="N19" i="5"/>
  <c r="N18" i="5"/>
  <c r="N17" i="5"/>
  <c r="N16" i="5"/>
  <c r="N15" i="5"/>
  <c r="N14" i="5"/>
  <c r="N13" i="5"/>
  <c r="N12" i="5"/>
  <c r="N11" i="5"/>
  <c r="N10" i="5"/>
  <c r="N9" i="5"/>
  <c r="N8" i="5"/>
  <c r="N7" i="5" s="1"/>
  <c r="O7" i="5"/>
  <c r="M7" i="5"/>
  <c r="M6" i="5" s="1"/>
  <c r="M29" i="5" s="1"/>
  <c r="M41" i="5" s="1"/>
  <c r="L7" i="5"/>
  <c r="K7" i="5"/>
  <c r="J7" i="5"/>
  <c r="G7" i="5"/>
  <c r="E7" i="5"/>
  <c r="E6" i="5" s="1"/>
  <c r="E29" i="5" s="1"/>
  <c r="E41" i="5" s="1"/>
  <c r="O6" i="5"/>
  <c r="O29" i="5" s="1"/>
  <c r="L6" i="5"/>
  <c r="L29" i="5" s="1"/>
  <c r="L41" i="5" s="1"/>
  <c r="K6" i="5"/>
  <c r="K29" i="5" s="1"/>
  <c r="K41" i="5" s="1"/>
  <c r="J6" i="5"/>
  <c r="J29" i="5" s="1"/>
  <c r="J41" i="5" s="1"/>
  <c r="G6" i="5"/>
  <c r="G29" i="5" s="1"/>
  <c r="G41" i="5" s="1"/>
  <c r="O41" i="4"/>
  <c r="N38" i="4"/>
  <c r="N37" i="4"/>
  <c r="N36" i="4"/>
  <c r="N35" i="4"/>
  <c r="N34" i="4"/>
  <c r="N33" i="4"/>
  <c r="O20" i="4"/>
  <c r="O7" i="4"/>
  <c r="O6" i="4" s="1"/>
  <c r="O29" i="4" s="1"/>
  <c r="N28" i="4"/>
  <c r="N27" i="4"/>
  <c r="N26" i="4"/>
  <c r="N24" i="4"/>
  <c r="N23" i="4"/>
  <c r="N22" i="4"/>
  <c r="N21" i="4"/>
  <c r="N9" i="4"/>
  <c r="N10" i="4"/>
  <c r="N11" i="4"/>
  <c r="N12" i="4"/>
  <c r="N13" i="4"/>
  <c r="N14" i="4"/>
  <c r="N7" i="4" s="1"/>
  <c r="N15" i="4"/>
  <c r="N16" i="4"/>
  <c r="N17" i="4"/>
  <c r="N18" i="4"/>
  <c r="N19" i="4"/>
  <c r="N25" i="4"/>
  <c r="N8" i="4"/>
  <c r="G7" i="4"/>
  <c r="E7" i="4"/>
  <c r="B1" i="4"/>
  <c r="C26" i="2"/>
  <c r="D26" i="2"/>
  <c r="C15" i="2"/>
  <c r="D15" i="2"/>
  <c r="N6" i="5" l="1"/>
  <c r="N29" i="5" s="1"/>
  <c r="N41" i="5" s="1"/>
  <c r="O41" i="5"/>
  <c r="F4" i="3" l="1"/>
  <c r="E20" i="4" l="1"/>
  <c r="E6" i="4" s="1"/>
  <c r="E29" i="4" s="1"/>
  <c r="F40" i="3"/>
  <c r="E39" i="4" l="1"/>
  <c r="E41" i="4" s="1"/>
  <c r="F13" i="3"/>
  <c r="G20" i="4" l="1"/>
  <c r="H20" i="4" s="1"/>
  <c r="J7" i="4"/>
  <c r="G6" i="4"/>
  <c r="G29" i="4" s="1"/>
  <c r="G41" i="4" s="1"/>
  <c r="F39" i="3"/>
  <c r="F38" i="3"/>
  <c r="M39" i="4"/>
  <c r="M20" i="4"/>
  <c r="M7" i="4"/>
  <c r="M6" i="4" s="1"/>
  <c r="M29" i="4" s="1"/>
  <c r="G39" i="4"/>
  <c r="M41" i="4" l="1"/>
  <c r="O39" i="4"/>
  <c r="L39" i="4"/>
  <c r="K39" i="4"/>
  <c r="J39" i="4"/>
  <c r="L20" i="4"/>
  <c r="K20" i="4"/>
  <c r="J20" i="4"/>
  <c r="L7" i="4"/>
  <c r="K7" i="4"/>
  <c r="K6" i="4" s="1"/>
  <c r="K29" i="4" s="1"/>
  <c r="F16" i="3"/>
  <c r="F15" i="3"/>
  <c r="F14" i="3"/>
  <c r="F12" i="3"/>
  <c r="F11" i="3"/>
  <c r="F10" i="3"/>
  <c r="F9" i="3"/>
  <c r="F8" i="3"/>
  <c r="F7" i="3"/>
  <c r="F6" i="3"/>
  <c r="F5" i="3"/>
  <c r="D28" i="5" l="1"/>
  <c r="D23" i="5"/>
  <c r="D21" i="5"/>
  <c r="D26" i="4"/>
  <c r="D18" i="4"/>
  <c r="D10" i="4"/>
  <c r="D22" i="4"/>
  <c r="D21" i="4"/>
  <c r="D18" i="5"/>
  <c r="D34" i="5"/>
  <c r="D15" i="5"/>
  <c r="D12" i="5"/>
  <c r="D25" i="4"/>
  <c r="D14" i="4"/>
  <c r="D9" i="4"/>
  <c r="D15" i="4"/>
  <c r="D38" i="5"/>
  <c r="D33" i="4"/>
  <c r="D37" i="5"/>
  <c r="D27" i="5"/>
  <c r="D25" i="5"/>
  <c r="D38" i="4"/>
  <c r="D24" i="4"/>
  <c r="D17" i="4"/>
  <c r="D8" i="4"/>
  <c r="D36" i="4"/>
  <c r="D13" i="5"/>
  <c r="D19" i="4"/>
  <c r="D17" i="5"/>
  <c r="D14" i="5"/>
  <c r="D9" i="5"/>
  <c r="D37" i="4"/>
  <c r="D23" i="4"/>
  <c r="D16" i="4"/>
  <c r="D12" i="4"/>
  <c r="D10" i="5"/>
  <c r="D33" i="5"/>
  <c r="D35" i="5"/>
  <c r="D27" i="4"/>
  <c r="D36" i="5"/>
  <c r="D22" i="5"/>
  <c r="D19" i="5"/>
  <c r="D16" i="5"/>
  <c r="D11" i="5"/>
  <c r="D8" i="5"/>
  <c r="D35" i="4"/>
  <c r="D28" i="4"/>
  <c r="D13" i="4"/>
  <c r="D24" i="5"/>
  <c r="D34" i="4"/>
  <c r="D26" i="5"/>
  <c r="D11" i="4"/>
  <c r="J6" i="4"/>
  <c r="J29" i="4" s="1"/>
  <c r="N20" i="4"/>
  <c r="N6" i="4" s="1"/>
  <c r="N29" i="4" s="1"/>
  <c r="J41" i="4"/>
  <c r="K41" i="4"/>
  <c r="L6" i="4"/>
  <c r="L29" i="4" s="1"/>
  <c r="L41" i="4" s="1"/>
  <c r="N39" i="4"/>
  <c r="F36" i="5" l="1"/>
  <c r="H36" i="5"/>
  <c r="H37" i="4"/>
  <c r="F37" i="4"/>
  <c r="H17" i="4"/>
  <c r="F17" i="4"/>
  <c r="F15" i="4"/>
  <c r="H15" i="4"/>
  <c r="F21" i="4"/>
  <c r="H21" i="4"/>
  <c r="H9" i="5"/>
  <c r="F9" i="5"/>
  <c r="F24" i="4"/>
  <c r="H24" i="4"/>
  <c r="F9" i="4"/>
  <c r="H9" i="4"/>
  <c r="F22" i="4"/>
  <c r="H22" i="4"/>
  <c r="H14" i="5"/>
  <c r="F14" i="5"/>
  <c r="H38" i="4"/>
  <c r="F38" i="4"/>
  <c r="F14" i="4"/>
  <c r="H14" i="4"/>
  <c r="F10" i="4"/>
  <c r="H10" i="4"/>
  <c r="F35" i="4"/>
  <c r="H35" i="4"/>
  <c r="H8" i="5"/>
  <c r="F8" i="5"/>
  <c r="F33" i="5"/>
  <c r="H33" i="5"/>
  <c r="H17" i="5"/>
  <c r="F17" i="5"/>
  <c r="H25" i="5"/>
  <c r="F25" i="5"/>
  <c r="F25" i="4"/>
  <c r="H25" i="4"/>
  <c r="F18" i="4"/>
  <c r="H18" i="4"/>
  <c r="H35" i="5"/>
  <c r="F35" i="5"/>
  <c r="F19" i="4"/>
  <c r="H19" i="4"/>
  <c r="H27" i="5"/>
  <c r="F27" i="5"/>
  <c r="H12" i="5"/>
  <c r="F12" i="5"/>
  <c r="F26" i="4"/>
  <c r="H26" i="4"/>
  <c r="F28" i="4"/>
  <c r="H28" i="4"/>
  <c r="F11" i="5"/>
  <c r="H11" i="5"/>
  <c r="F12" i="4"/>
  <c r="H12" i="4"/>
  <c r="F15" i="5"/>
  <c r="H15" i="5"/>
  <c r="H21" i="5"/>
  <c r="F21" i="5"/>
  <c r="F27" i="4"/>
  <c r="H27" i="4"/>
  <c r="F10" i="5"/>
  <c r="H10" i="5"/>
  <c r="H26" i="5"/>
  <c r="F26" i="5"/>
  <c r="H13" i="5"/>
  <c r="F13" i="5"/>
  <c r="F34" i="4"/>
  <c r="H34" i="4"/>
  <c r="F16" i="4"/>
  <c r="H16" i="4"/>
  <c r="F36" i="4"/>
  <c r="H36" i="4"/>
  <c r="F33" i="4"/>
  <c r="H33" i="4"/>
  <c r="H34" i="5"/>
  <c r="F34" i="5"/>
  <c r="H23" i="5"/>
  <c r="F23" i="5"/>
  <c r="H13" i="4"/>
  <c r="F13" i="4"/>
  <c r="F11" i="4"/>
  <c r="H11" i="4"/>
  <c r="H16" i="5"/>
  <c r="F16" i="5"/>
  <c r="F37" i="5"/>
  <c r="H37" i="5"/>
  <c r="F19" i="5"/>
  <c r="H19" i="5"/>
  <c r="H24" i="5"/>
  <c r="F24" i="5"/>
  <c r="F22" i="5"/>
  <c r="H22" i="5"/>
  <c r="F23" i="4"/>
  <c r="H23" i="4"/>
  <c r="F8" i="4"/>
  <c r="H8" i="4"/>
  <c r="H38" i="5"/>
  <c r="F38" i="5"/>
  <c r="H18" i="5"/>
  <c r="F18" i="5"/>
  <c r="H28" i="5"/>
  <c r="F28" i="5"/>
  <c r="N41" i="4"/>
  <c r="I38" i="5" l="1"/>
  <c r="P38" i="5" s="1"/>
  <c r="I24" i="5"/>
  <c r="P24" i="5" s="1"/>
  <c r="I13" i="5"/>
  <c r="P13" i="5" s="1"/>
  <c r="I25" i="5"/>
  <c r="P25" i="5" s="1"/>
  <c r="I14" i="5"/>
  <c r="P14" i="5" s="1"/>
  <c r="I9" i="5"/>
  <c r="P9" i="5" s="1"/>
  <c r="I18" i="5"/>
  <c r="P18" i="5" s="1"/>
  <c r="I16" i="5"/>
  <c r="P16" i="5" s="1"/>
  <c r="I34" i="5"/>
  <c r="P34" i="5" s="1"/>
  <c r="I27" i="4"/>
  <c r="P27" i="4" s="1"/>
  <c r="I11" i="5"/>
  <c r="P11" i="5" s="1"/>
  <c r="I27" i="5"/>
  <c r="P27" i="5" s="1"/>
  <c r="I38" i="4"/>
  <c r="P38" i="4" s="1"/>
  <c r="I24" i="4"/>
  <c r="P24" i="4" s="1"/>
  <c r="I28" i="5"/>
  <c r="P28" i="5" s="1"/>
  <c r="I17" i="4"/>
  <c r="P17" i="4" s="1"/>
  <c r="I18" i="4"/>
  <c r="P18" i="4" s="1"/>
  <c r="I23" i="5"/>
  <c r="P23" i="5" s="1"/>
  <c r="I16" i="4"/>
  <c r="P16" i="4" s="1"/>
  <c r="I19" i="5"/>
  <c r="P19" i="5" s="1"/>
  <c r="I36" i="4"/>
  <c r="P36" i="4" s="1"/>
  <c r="I22" i="4"/>
  <c r="P22" i="4" s="1"/>
  <c r="I10" i="5"/>
  <c r="P10" i="5" s="1"/>
  <c r="I12" i="4"/>
  <c r="P12" i="4" s="1"/>
  <c r="I12" i="5"/>
  <c r="P12" i="5" s="1"/>
  <c r="H39" i="5"/>
  <c r="I14" i="4"/>
  <c r="P14" i="4" s="1"/>
  <c r="I15" i="4"/>
  <c r="P15" i="4" s="1"/>
  <c r="I23" i="4"/>
  <c r="P23" i="4" s="1"/>
  <c r="I33" i="5"/>
  <c r="F39" i="5"/>
  <c r="I9" i="4"/>
  <c r="P9" i="4" s="1"/>
  <c r="I37" i="5"/>
  <c r="P37" i="5" s="1"/>
  <c r="I25" i="4"/>
  <c r="P25" i="4" s="1"/>
  <c r="H7" i="5"/>
  <c r="H6" i="5" s="1"/>
  <c r="H29" i="5" s="1"/>
  <c r="I8" i="5"/>
  <c r="F7" i="5"/>
  <c r="I21" i="5"/>
  <c r="P21" i="5" s="1"/>
  <c r="F20" i="5"/>
  <c r="I20" i="5" s="1"/>
  <c r="P20" i="5" s="1"/>
  <c r="D31" i="2" s="1"/>
  <c r="I37" i="4"/>
  <c r="P37" i="4" s="1"/>
  <c r="I33" i="4"/>
  <c r="H39" i="4"/>
  <c r="I19" i="4"/>
  <c r="P19" i="4" s="1"/>
  <c r="I35" i="4"/>
  <c r="P35" i="4" s="1"/>
  <c r="I34" i="4"/>
  <c r="P34" i="4" s="1"/>
  <c r="I11" i="4"/>
  <c r="P11" i="4" s="1"/>
  <c r="I28" i="4"/>
  <c r="P28" i="4" s="1"/>
  <c r="H7" i="4"/>
  <c r="H6" i="4" s="1"/>
  <c r="H29" i="4" s="1"/>
  <c r="I13" i="4"/>
  <c r="P13" i="4" s="1"/>
  <c r="I26" i="5"/>
  <c r="P26" i="5" s="1"/>
  <c r="I15" i="5"/>
  <c r="P15" i="5" s="1"/>
  <c r="I26" i="4"/>
  <c r="P26" i="4" s="1"/>
  <c r="I35" i="5"/>
  <c r="P35" i="5" s="1"/>
  <c r="I17" i="5"/>
  <c r="P17" i="5" s="1"/>
  <c r="I10" i="4"/>
  <c r="P10" i="4" s="1"/>
  <c r="I22" i="5"/>
  <c r="P22" i="5" s="1"/>
  <c r="F39" i="4"/>
  <c r="I8" i="4"/>
  <c r="F7" i="4"/>
  <c r="I21" i="4"/>
  <c r="P21" i="4" s="1"/>
  <c r="F20" i="4"/>
  <c r="I20" i="4" s="1"/>
  <c r="P20" i="4" s="1"/>
  <c r="I36" i="5"/>
  <c r="P36" i="5" s="1"/>
  <c r="H41" i="5" l="1"/>
  <c r="F6" i="5"/>
  <c r="F29" i="5" s="1"/>
  <c r="F41" i="5" s="1"/>
  <c r="H41" i="4"/>
  <c r="I39" i="5"/>
  <c r="P33" i="5"/>
  <c r="P39" i="5" s="1"/>
  <c r="D32" i="2" s="1"/>
  <c r="P8" i="4"/>
  <c r="P7" i="4" s="1"/>
  <c r="C30" i="2" s="1"/>
  <c r="I7" i="4"/>
  <c r="I6" i="4" s="1"/>
  <c r="I29" i="4" s="1"/>
  <c r="P8" i="5"/>
  <c r="P7" i="5" s="1"/>
  <c r="I7" i="5"/>
  <c r="I6" i="5" s="1"/>
  <c r="I29" i="5" s="1"/>
  <c r="C31" i="2"/>
  <c r="E31" i="2" s="1"/>
  <c r="P33" i="4"/>
  <c r="P39" i="4" s="1"/>
  <c r="C32" i="2" s="1"/>
  <c r="I39" i="4"/>
  <c r="F6" i="4"/>
  <c r="F29" i="4" s="1"/>
  <c r="F41" i="4" s="1"/>
  <c r="I41" i="4" l="1"/>
  <c r="C17" i="2" s="1"/>
  <c r="C21" i="2" s="1"/>
  <c r="I41" i="5"/>
  <c r="D17" i="2" s="1"/>
  <c r="D21" i="2" s="1"/>
  <c r="E32" i="2"/>
  <c r="P6" i="4"/>
  <c r="P29" i="4" s="1"/>
  <c r="P41" i="4" s="1"/>
  <c r="P6" i="5"/>
  <c r="P29" i="5" s="1"/>
  <c r="D30" i="2"/>
  <c r="D29" i="2" s="1"/>
  <c r="D28" i="2" s="1"/>
  <c r="D34" i="2" s="1"/>
  <c r="C29" i="2"/>
  <c r="C28" i="2" s="1"/>
  <c r="C34" i="2" s="1"/>
  <c r="E17" i="2" l="1"/>
  <c r="E21" i="2" s="1"/>
  <c r="O30" i="4"/>
  <c r="E30" i="2"/>
  <c r="E29" i="2" s="1"/>
  <c r="E34" i="2"/>
  <c r="F30" i="2" s="1"/>
  <c r="P41" i="5"/>
  <c r="O30" i="5"/>
  <c r="E28" i="2" l="1"/>
  <c r="F28" i="2" s="1"/>
  <c r="F29" i="2"/>
  <c r="F18" i="2"/>
  <c r="F19" i="2"/>
  <c r="F17" i="2"/>
  <c r="F34" i="2"/>
  <c r="F32" i="2"/>
  <c r="F31" i="2"/>
  <c r="F21" i="2" l="1"/>
</calcChain>
</file>

<file path=xl/sharedStrings.xml><?xml version="1.0" encoding="utf-8"?>
<sst xmlns="http://schemas.openxmlformats.org/spreadsheetml/2006/main" count="288" uniqueCount="122">
  <si>
    <t>DKK</t>
  </si>
  <si>
    <t>Fee rates (DKK)</t>
  </si>
  <si>
    <t>Total            (per hour)</t>
  </si>
  <si>
    <t>Title / Position</t>
  </si>
  <si>
    <t>Working Hours per day</t>
  </si>
  <si>
    <t>Type</t>
  </si>
  <si>
    <t>Reference</t>
  </si>
  <si>
    <t>Unit cost</t>
  </si>
  <si>
    <t>Per Diem</t>
  </si>
  <si>
    <t>Accommodation</t>
  </si>
  <si>
    <t>Visa</t>
  </si>
  <si>
    <t>Local travel (e.g. public transport, taxi)</t>
  </si>
  <si>
    <t>Translation (pr. page)</t>
  </si>
  <si>
    <t>Interpretation (pr. day)</t>
  </si>
  <si>
    <t>Venue rental</t>
  </si>
  <si>
    <t>Partner activities</t>
  </si>
  <si>
    <t xml:space="preserve">Studies </t>
  </si>
  <si>
    <t>Total DKK</t>
  </si>
  <si>
    <t>[Activity]</t>
  </si>
  <si>
    <t xml:space="preserve">Budget note: </t>
  </si>
  <si>
    <t xml:space="preserve">* Specific OR average off staff categories of institution OR average of staff of project in question   </t>
  </si>
  <si>
    <t>Consultancies</t>
  </si>
  <si>
    <t>Total</t>
  </si>
  <si>
    <t>Accomodation</t>
  </si>
  <si>
    <t>Total reimbursables budget</t>
  </si>
  <si>
    <t>Project steering and management</t>
  </si>
  <si>
    <t xml:space="preserve">Steering committee meetings </t>
  </si>
  <si>
    <t>Ongoing project management</t>
  </si>
  <si>
    <t>etc.</t>
  </si>
  <si>
    <t>Budget per expenditure category</t>
  </si>
  <si>
    <t xml:space="preserve">Reimbursable costs </t>
  </si>
  <si>
    <t>Consultancies (max 30% of grand total)</t>
  </si>
  <si>
    <r>
      <t>Personnel – Danish Authority</t>
    </r>
    <r>
      <rPr>
        <b/>
        <sz val="11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</si>
  <si>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staff time with partner minimum 50%</t>
    </r>
  </si>
  <si>
    <t>Personnel</t>
  </si>
  <si>
    <t>[Company / topic]</t>
  </si>
  <si>
    <t>Contract price DKK</t>
  </si>
  <si>
    <t>*** Rates calculated on basis of 1.390 hrs effective per year, excluding overhead</t>
  </si>
  <si>
    <t>** Insert name other public authority if staff are subcontracted</t>
  </si>
  <si>
    <t>- Add as many activities under each output as you have in your activity plan</t>
  </si>
  <si>
    <t>- Make sure the activities have the same numbers as in your activity plan</t>
  </si>
  <si>
    <t>**** Overhead per person, calculated according to the authority's specific approved method</t>
  </si>
  <si>
    <r>
      <rPr>
        <b/>
        <sz val="11"/>
        <color theme="1"/>
        <rFont val="Calibri"/>
        <family val="2"/>
        <scheme val="minor"/>
      </rPr>
      <t>Total fee budget:</t>
    </r>
    <r>
      <rPr>
        <sz val="11"/>
        <color theme="1"/>
        <rFont val="Calibri"/>
        <family val="2"/>
        <scheme val="minor"/>
      </rPr>
      <t xml:space="preserve"> Calculate the cost for all the involved staff using the rates from sheet "fee rates and unit cost".</t>
    </r>
  </si>
  <si>
    <t xml:space="preserve"> - If you make any of these changes remember to ensure that the added cell automatic picks the budget figures from the annual sheets</t>
  </si>
  <si>
    <t>Time with partner</t>
  </si>
  <si>
    <r>
      <rPr>
        <vertAlign val="superscript"/>
        <sz val="11"/>
        <color theme="1"/>
        <rFont val="Calibri"/>
        <family val="2"/>
        <scheme val="minor"/>
      </rPr>
      <t>(ii)</t>
    </r>
    <r>
      <rPr>
        <sz val="11"/>
        <color theme="1"/>
        <rFont val="Calibri"/>
        <family val="2"/>
        <scheme val="minor"/>
      </rPr>
      <t xml:space="preserve"> travel including visa and local travel</t>
    </r>
  </si>
  <si>
    <r>
      <rPr>
        <vertAlign val="superscript"/>
        <sz val="11"/>
        <color theme="1"/>
        <rFont val="Calibri"/>
        <family val="2"/>
        <scheme val="minor"/>
      </rPr>
      <t>(iii)</t>
    </r>
    <r>
      <rPr>
        <sz val="11"/>
        <color theme="1"/>
        <rFont val="Calibri"/>
        <family val="2"/>
        <scheme val="minor"/>
      </rPr>
      <t xml:space="preserve"> Subsistence allowance includes travel time to-from country</t>
    </r>
  </si>
  <si>
    <r>
      <rPr>
        <vertAlign val="superscript"/>
        <sz val="11"/>
        <color theme="1"/>
        <rFont val="Calibri"/>
        <family val="2"/>
        <scheme val="minor"/>
      </rPr>
      <t>(iiii)</t>
    </r>
    <r>
      <rPr>
        <sz val="11"/>
        <color theme="1"/>
        <rFont val="Calibri"/>
        <family val="2"/>
        <scheme val="minor"/>
      </rPr>
      <t xml:space="preserve"> Activities = costs related to activities with partner</t>
    </r>
  </si>
  <si>
    <r>
      <rPr>
        <vertAlign val="superscript"/>
        <sz val="11"/>
        <color theme="1"/>
        <rFont val="Calibri"/>
        <family val="2"/>
        <scheme val="minor"/>
      </rPr>
      <t>(i)</t>
    </r>
    <r>
      <rPr>
        <sz val="11"/>
        <color theme="1"/>
        <rFont val="Calibri"/>
        <family val="2"/>
        <scheme val="minor"/>
      </rPr>
      <t xml:space="preserve"> Time in Denmark must not be more than 50% of total time</t>
    </r>
  </si>
  <si>
    <t>Total fee budget 
(In Denmark)</t>
  </si>
  <si>
    <r>
      <t xml:space="preserve">Total fee budget 
</t>
    </r>
    <r>
      <rPr>
        <b/>
        <sz val="8"/>
        <color theme="0"/>
        <rFont val="Calibri"/>
        <family val="2"/>
        <scheme val="minor"/>
      </rPr>
      <t>(With partner)</t>
    </r>
  </si>
  <si>
    <t>- Adjust the number of years according to the project period</t>
  </si>
  <si>
    <t>SSC Inception Phase</t>
  </si>
  <si>
    <t>Output 1: Context Analysis</t>
  </si>
  <si>
    <t>Output 2: SSC Phase 1 Project Document</t>
  </si>
  <si>
    <t>Activity 2.1: xx</t>
  </si>
  <si>
    <t>Activity 2.2: xx</t>
  </si>
  <si>
    <t>Activity 2.3: xx</t>
  </si>
  <si>
    <t>Activity 2.4: xx</t>
  </si>
  <si>
    <t>Activity 1.1: xx</t>
  </si>
  <si>
    <t>Activity 1.2: xx</t>
  </si>
  <si>
    <t>Activity 1.3: xx</t>
  </si>
  <si>
    <t>Activity 1.4: xx</t>
  </si>
  <si>
    <t>Activity 1.5: xx</t>
  </si>
  <si>
    <t>Activity 2.5: xx</t>
  </si>
  <si>
    <t>TEMPLATE 04c - SSC PROJECT BUDGET - Inception Phase (Year 1 to Year X)</t>
  </si>
  <si>
    <t>Sheet "Fee rates and unit costs"</t>
  </si>
  <si>
    <t>Please add unit prices for all cost types in this sheet</t>
  </si>
  <si>
    <t>Budget note *</t>
  </si>
  <si>
    <t>Sheets "Year 1 20XX, 20XX …."</t>
  </si>
  <si>
    <t>- There are separat sheets for each year in the project period.</t>
  </si>
  <si>
    <r>
      <rPr>
        <b/>
        <sz val="11"/>
        <color theme="1"/>
        <rFont val="Calibri"/>
        <family val="2"/>
        <scheme val="minor"/>
      </rPr>
      <t>Personnel:</t>
    </r>
    <r>
      <rPr>
        <sz val="11"/>
        <color theme="1"/>
        <rFont val="Calibri"/>
        <family val="2"/>
        <scheme val="minor"/>
      </rPr>
      <t xml:space="preserve"> Under each activity the format has room for having one or more person involved. Add/delete as many rows with "Title / position" as you need.</t>
    </r>
  </si>
  <si>
    <t>Sheet "Total budget"</t>
  </si>
  <si>
    <t>- Please fill in cells C4:C11 with the necessary project data. The remainder of the sheet automatically calculates total project amounts</t>
  </si>
  <si>
    <t xml:space="preserve"> - Adjust the number of years according to the project period. Please add/delete year coloumn in the total budget</t>
  </si>
  <si>
    <r>
      <t>[</t>
    </r>
    <r>
      <rPr>
        <sz val="11"/>
        <color rgb="FFFF0000"/>
        <rFont val="Calibri"/>
        <family val="2"/>
        <scheme val="minor"/>
      </rPr>
      <t>Example: according to "Moderniseringsstyrelsen"</t>
    </r>
    <r>
      <rPr>
        <sz val="11"/>
        <color theme="1"/>
        <rFont val="Calibri"/>
        <family val="2"/>
        <scheme val="minor"/>
      </rPr>
      <t>]</t>
    </r>
  </si>
  <si>
    <t>Daily rate</t>
  </si>
  <si>
    <r>
      <t>Flights [</t>
    </r>
    <r>
      <rPr>
        <i/>
        <sz val="11"/>
        <color rgb="FFFF0000"/>
        <rFont val="Calibri"/>
        <family val="2"/>
        <scheme val="minor"/>
      </rPr>
      <t>from - to</t>
    </r>
    <r>
      <rPr>
        <sz val="11"/>
        <color theme="1"/>
        <rFont val="Calibri"/>
        <family val="2"/>
        <scheme val="minor"/>
      </rPr>
      <t>]</t>
    </r>
  </si>
  <si>
    <t>Return flight</t>
  </si>
  <si>
    <t>One-year multiple entry visa</t>
  </si>
  <si>
    <t>Car rental per person (country)</t>
  </si>
  <si>
    <t>Partner travel to Denmark (pr. person)</t>
  </si>
  <si>
    <r>
      <rPr>
        <sz val="11"/>
        <rFont val="Calibri"/>
        <family val="2"/>
        <scheme val="minor"/>
      </rPr>
      <t>[</t>
    </r>
    <r>
      <rPr>
        <sz val="11"/>
        <color rgb="FFFF0000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]</t>
    </r>
    <r>
      <rPr>
        <sz val="11"/>
        <color theme="1"/>
        <rFont val="Calibri"/>
        <family val="2"/>
        <scheme val="minor"/>
      </rPr>
      <t xml:space="preserve"> days incl. air fare, accomodation and local transport in Denmark</t>
    </r>
  </si>
  <si>
    <t>Local project officer travel to Denmark (pr. person)</t>
  </si>
  <si>
    <r>
      <t>[</t>
    </r>
    <r>
      <rPr>
        <sz val="11"/>
        <color rgb="FFFF0000"/>
        <rFont val="Calibri"/>
        <family val="2"/>
        <scheme val="minor"/>
      </rPr>
      <t>Add categories as relevant</t>
    </r>
    <r>
      <rPr>
        <sz val="11"/>
        <color theme="1"/>
        <rFont val="Calibri"/>
        <family val="2"/>
        <scheme val="minor"/>
      </rPr>
      <t>]</t>
    </r>
  </si>
  <si>
    <r>
      <t xml:space="preserve">Workshops / seminars
</t>
    </r>
    <r>
      <rPr>
        <i/>
        <sz val="11"/>
        <color theme="1"/>
        <rFont val="Calibri"/>
        <family val="2"/>
        <scheme val="minor"/>
      </rPr>
      <t>(incl. Intepretation)</t>
    </r>
  </si>
  <si>
    <t>Partner travel to Denmark</t>
  </si>
  <si>
    <t>CONSULTANCIES (DKK)</t>
  </si>
  <si>
    <t>MYNSEK P360 File No.:</t>
  </si>
  <si>
    <t>Test</t>
  </si>
  <si>
    <t>MYNSEK Engagement No.:</t>
  </si>
  <si>
    <t>MYNSEK Job ID Nr.:</t>
  </si>
  <si>
    <t>Danish Authority Name:</t>
  </si>
  <si>
    <t>Danish Authority Framework Programme ID No.:</t>
  </si>
  <si>
    <t>Country and phase:</t>
  </si>
  <si>
    <t>Project Start (YYYY):</t>
  </si>
  <si>
    <t>Project End (YYYY):</t>
  </si>
  <si>
    <t xml:space="preserve"> % of Grand Total</t>
  </si>
  <si>
    <t>Budget per output*</t>
  </si>
  <si>
    <t>*add more outcomes if needed and remember to change the number throughout, and make sure that outcomes and outputs are similar to those in the annual year budget sheets</t>
  </si>
  <si>
    <t>GRAND TOTAL</t>
  </si>
  <si>
    <t>Rate per hour (DKK)</t>
  </si>
  <si>
    <t>Total fee budget 
(in Denmark)</t>
  </si>
  <si>
    <t>HUMAN RESOURCES</t>
  </si>
  <si>
    <t>REIMBURSABLE COSTS</t>
  </si>
  <si>
    <t>CONSULTANCIES</t>
  </si>
  <si>
    <r>
      <t xml:space="preserve">Subsistence allowance </t>
    </r>
    <r>
      <rPr>
        <b/>
        <vertAlign val="superscript"/>
        <sz val="11"/>
        <color theme="0"/>
        <rFont val="Calibri"/>
        <family val="2"/>
        <scheme val="minor"/>
      </rPr>
      <t>(iii)</t>
    </r>
  </si>
  <si>
    <r>
      <t xml:space="preserve">Activities </t>
    </r>
    <r>
      <rPr>
        <b/>
        <vertAlign val="superscript"/>
        <sz val="12"/>
        <color theme="0"/>
        <rFont val="Calibri"/>
        <family val="2"/>
        <scheme val="minor"/>
      </rPr>
      <t>(iiii)</t>
    </r>
  </si>
  <si>
    <r>
      <t xml:space="preserve">Travel </t>
    </r>
    <r>
      <rPr>
        <b/>
        <vertAlign val="superscript"/>
        <sz val="11"/>
        <color theme="0"/>
        <rFont val="Calibri"/>
        <family val="2"/>
        <scheme val="minor"/>
      </rPr>
      <t>(ii)</t>
    </r>
    <r>
      <rPr>
        <b/>
        <sz val="11"/>
        <color theme="0"/>
        <rFont val="Calibri"/>
        <family val="2"/>
        <scheme val="minor"/>
      </rPr>
      <t xml:space="preserve"> </t>
    </r>
  </si>
  <si>
    <t>Time in Denmark (i)</t>
  </si>
  <si>
    <t>Total fee budget</t>
  </si>
  <si>
    <t>Total
(per man-day)</t>
  </si>
  <si>
    <t>REIMBURSABLES (DKK)</t>
  </si>
  <si>
    <t>Link to Title/Position in sheet "Fee rates and unit costs"</t>
  </si>
  <si>
    <t>* Insert name other public authority if staff are subcontracted</t>
  </si>
  <si>
    <t>** Salaries for relevant categories of staff or average salaries of all staff engaged in the project in question. Rates calculated on basis of 1.387 hrs effective per year, excluding overhead</t>
  </si>
  <si>
    <t>*** Overhead per person, calculated according to the authority's specific approved method</t>
  </si>
  <si>
    <t>Human Ressources</t>
  </si>
  <si>
    <t>Rate per hour **</t>
  </si>
  <si>
    <r>
      <t xml:space="preserve">Overheads  per hour </t>
    </r>
    <r>
      <rPr>
        <b/>
        <sz val="12"/>
        <color theme="1"/>
        <rFont val="Calibri"/>
        <family val="2"/>
        <scheme val="minor"/>
      </rPr>
      <t>***</t>
    </r>
  </si>
  <si>
    <t>Template 04c: Budget Format SSC Inception Project</t>
  </si>
  <si>
    <t>Danish Public Authorithy*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</si>
</sst>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_k_r_._-;\-* #,##0\ _k_r_._-;_-* &quot;-&quot;??\ _k_r_._-;_-@_-"/>
    <numFmt numFmtId="165" formatCode="_-* #,##0_-;\-* #,##0_-;_-* &quot;-&quot;??_-;_-@_-"/>
    <numFmt numFmtId="166" formatCode="[$DKK]\ #,##0.00"/>
    <numFmt numFmtId="167" formatCode="[$DKK]\ #,##0;\-[$DKK]\ #,##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B0D2B"/>
        <bgColor indexed="64"/>
      </patternFill>
    </fill>
    <fill>
      <patternFill patternType="solid">
        <fgColor rgb="FF97A59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double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84">
    <xf numFmtId="0" fontId="0" fillId="0" borderId="0" xfId="0"/>
    <xf numFmtId="3" fontId="1" fillId="3" borderId="42" xfId="0" applyNumberFormat="1" applyFont="1" applyFill="1" applyBorder="1" applyAlignment="1">
      <alignment horizontal="left"/>
    </xf>
    <xf numFmtId="0" fontId="7" fillId="5" borderId="8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165" fontId="4" fillId="6" borderId="54" xfId="1" applyNumberFormat="1" applyFont="1" applyFill="1" applyBorder="1" applyAlignment="1">
      <alignment horizontal="center" vertical="center" wrapText="1"/>
    </xf>
    <xf numFmtId="165" fontId="4" fillId="6" borderId="51" xfId="1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left" vertical="top" wrapText="1"/>
    </xf>
    <xf numFmtId="0" fontId="1" fillId="6" borderId="44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vertical="center"/>
    </xf>
    <xf numFmtId="0" fontId="3" fillId="6" borderId="2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 wrapText="1"/>
    </xf>
    <xf numFmtId="3" fontId="13" fillId="6" borderId="42" xfId="0" applyNumberFormat="1" applyFont="1" applyFill="1" applyBorder="1" applyAlignment="1">
      <alignment horizontal="right" vertical="top" wrapText="1"/>
    </xf>
    <xf numFmtId="3" fontId="13" fillId="6" borderId="26" xfId="0" applyNumberFormat="1" applyFont="1" applyFill="1" applyBorder="1" applyAlignment="1">
      <alignment horizontal="right" vertical="top" wrapText="1"/>
    </xf>
    <xf numFmtId="3" fontId="7" fillId="5" borderId="42" xfId="0" applyNumberFormat="1" applyFont="1" applyFill="1" applyBorder="1" applyAlignment="1">
      <alignment horizontal="left"/>
    </xf>
    <xf numFmtId="0" fontId="7" fillId="5" borderId="42" xfId="0" applyFont="1" applyFill="1" applyBorder="1" applyAlignment="1">
      <alignment vertical="center" wrapText="1"/>
    </xf>
    <xf numFmtId="49" fontId="0" fillId="2" borderId="0" xfId="0" applyNumberFormat="1" applyFill="1"/>
    <xf numFmtId="0" fontId="0" fillId="2" borderId="0" xfId="0" applyFill="1"/>
    <xf numFmtId="49" fontId="0" fillId="7" borderId="0" xfId="0" applyNumberFormat="1" applyFill="1"/>
    <xf numFmtId="0" fontId="0" fillId="7" borderId="0" xfId="0" applyFill="1"/>
    <xf numFmtId="0" fontId="16" fillId="8" borderId="0" xfId="0" applyFont="1" applyFill="1"/>
    <xf numFmtId="0" fontId="2" fillId="2" borderId="0" xfId="0" applyFont="1" applyFill="1"/>
    <xf numFmtId="49" fontId="0" fillId="2" borderId="0" xfId="0" applyNumberFormat="1" applyFont="1" applyFill="1"/>
    <xf numFmtId="0" fontId="1" fillId="2" borderId="0" xfId="0" applyFont="1" applyFill="1"/>
    <xf numFmtId="0" fontId="0" fillId="2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left" vertical="center"/>
    </xf>
    <xf numFmtId="0" fontId="0" fillId="9" borderId="19" xfId="0" applyFill="1" applyBorder="1"/>
    <xf numFmtId="0" fontId="0" fillId="9" borderId="54" xfId="0" applyFill="1" applyBorder="1"/>
    <xf numFmtId="0" fontId="0" fillId="9" borderId="51" xfId="0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0" fillId="9" borderId="50" xfId="0" applyFill="1" applyBorder="1" applyAlignment="1">
      <alignment horizontal="left" vertical="center" wrapText="1"/>
    </xf>
    <xf numFmtId="166" fontId="0" fillId="9" borderId="45" xfId="1" applyNumberFormat="1" applyFont="1" applyFill="1" applyBorder="1" applyAlignment="1">
      <alignment horizontal="center" vertical="center"/>
    </xf>
    <xf numFmtId="166" fontId="0" fillId="9" borderId="18" xfId="0" applyNumberForma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0" fillId="9" borderId="40" xfId="0" applyFill="1" applyBorder="1" applyAlignment="1">
      <alignment wrapText="1"/>
    </xf>
    <xf numFmtId="0" fontId="0" fillId="2" borderId="0" xfId="0" applyFill="1" applyBorder="1" applyAlignment="1">
      <alignment horizontal="center" vertical="center"/>
    </xf>
    <xf numFmtId="0" fontId="16" fillId="11" borderId="0" xfId="0" applyFont="1" applyFill="1"/>
    <xf numFmtId="2" fontId="1" fillId="6" borderId="3" xfId="0" applyNumberFormat="1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2" borderId="0" xfId="0" applyNumberFormat="1" applyFill="1"/>
    <xf numFmtId="165" fontId="0" fillId="2" borderId="0" xfId="1" applyNumberFormat="1" applyFont="1" applyFill="1"/>
    <xf numFmtId="0" fontId="0" fillId="2" borderId="0" xfId="1" applyNumberFormat="1" applyFont="1" applyFill="1"/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1" fillId="10" borderId="32" xfId="0" applyFont="1" applyFill="1" applyBorder="1" applyAlignment="1" applyProtection="1">
      <alignment horizontal="left" vertical="center"/>
      <protection locked="0"/>
    </xf>
    <xf numFmtId="0" fontId="1" fillId="10" borderId="44" xfId="0" applyFont="1" applyFill="1" applyBorder="1" applyAlignment="1" applyProtection="1">
      <alignment horizontal="left" vertical="center"/>
      <protection locked="0"/>
    </xf>
    <xf numFmtId="0" fontId="1" fillId="10" borderId="33" xfId="0" applyFont="1" applyFill="1" applyBorder="1" applyAlignment="1" applyProtection="1">
      <alignment horizontal="left" vertical="center"/>
      <protection locked="0"/>
    </xf>
    <xf numFmtId="0" fontId="1" fillId="10" borderId="40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center"/>
    </xf>
    <xf numFmtId="0" fontId="0" fillId="7" borderId="0" xfId="0" applyNumberFormat="1" applyFill="1"/>
    <xf numFmtId="165" fontId="1" fillId="6" borderId="64" xfId="1" applyNumberFormat="1" applyFont="1" applyFill="1" applyBorder="1" applyAlignment="1">
      <alignment horizontal="center" vertical="center" wrapText="1"/>
    </xf>
    <xf numFmtId="165" fontId="1" fillId="6" borderId="67" xfId="1" applyNumberFormat="1" applyFont="1" applyFill="1" applyBorder="1" applyAlignment="1">
      <alignment horizontal="center" vertical="center" wrapText="1"/>
    </xf>
    <xf numFmtId="165" fontId="4" fillId="6" borderId="68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/>
    </xf>
    <xf numFmtId="165" fontId="0" fillId="7" borderId="0" xfId="1" applyNumberFormat="1" applyFont="1" applyFill="1"/>
    <xf numFmtId="0" fontId="0" fillId="7" borderId="0" xfId="1" applyNumberFormat="1" applyFont="1" applyFill="1"/>
    <xf numFmtId="9" fontId="1" fillId="10" borderId="27" xfId="2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NumberFormat="1" applyFill="1" applyBorder="1"/>
    <xf numFmtId="4" fontId="0" fillId="2" borderId="0" xfId="1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 wrapText="1"/>
    </xf>
    <xf numFmtId="4" fontId="7" fillId="5" borderId="9" xfId="0" applyNumberFormat="1" applyFont="1" applyFill="1" applyBorder="1" applyAlignment="1">
      <alignment horizontal="center" vertical="center" wrapText="1"/>
    </xf>
    <xf numFmtId="0" fontId="4" fillId="6" borderId="70" xfId="0" applyFont="1" applyFill="1" applyBorder="1" applyAlignment="1">
      <alignment horizontal="center" vertical="center" wrapText="1"/>
    </xf>
    <xf numFmtId="4" fontId="7" fillId="5" borderId="66" xfId="0" applyNumberFormat="1" applyFont="1" applyFill="1" applyBorder="1" applyAlignment="1">
      <alignment horizontal="center" vertical="center" wrapText="1"/>
    </xf>
    <xf numFmtId="4" fontId="4" fillId="6" borderId="71" xfId="0" applyNumberFormat="1" applyFont="1" applyFill="1" applyBorder="1" applyAlignment="1">
      <alignment horizontal="center" vertical="center" wrapText="1"/>
    </xf>
    <xf numFmtId="4" fontId="0" fillId="10" borderId="68" xfId="1" applyNumberFormat="1" applyFont="1" applyFill="1" applyBorder="1" applyAlignment="1">
      <alignment horizontal="center"/>
    </xf>
    <xf numFmtId="4" fontId="0" fillId="10" borderId="70" xfId="1" applyNumberFormat="1" applyFont="1" applyFill="1" applyBorder="1" applyAlignment="1">
      <alignment horizontal="center"/>
    </xf>
    <xf numFmtId="4" fontId="0" fillId="10" borderId="66" xfId="1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vertical="center" wrapText="1"/>
    </xf>
    <xf numFmtId="0" fontId="0" fillId="10" borderId="28" xfId="2" applyNumberFormat="1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vertical="center" wrapText="1"/>
    </xf>
    <xf numFmtId="9" fontId="0" fillId="10" borderId="57" xfId="2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vertical="center" wrapText="1"/>
    </xf>
    <xf numFmtId="9" fontId="0" fillId="10" borderId="63" xfId="2" applyFont="1" applyFill="1" applyBorder="1" applyAlignment="1">
      <alignment horizontal="center" vertical="center"/>
    </xf>
    <xf numFmtId="0" fontId="5" fillId="9" borderId="65" xfId="0" applyFont="1" applyFill="1" applyBorder="1" applyAlignment="1">
      <alignment vertical="center" wrapText="1"/>
    </xf>
    <xf numFmtId="0" fontId="9" fillId="6" borderId="29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right"/>
    </xf>
    <xf numFmtId="165" fontId="0" fillId="2" borderId="0" xfId="1" applyNumberFormat="1" applyFont="1" applyFill="1" applyAlignment="1">
      <alignment horizontal="right"/>
    </xf>
    <xf numFmtId="1" fontId="0" fillId="2" borderId="0" xfId="1" applyNumberFormat="1" applyFont="1" applyFill="1" applyAlignment="1"/>
    <xf numFmtId="1" fontId="0" fillId="2" borderId="0" xfId="1" applyNumberFormat="1" applyFont="1" applyFill="1" applyAlignment="1">
      <alignment horizontal="right"/>
    </xf>
    <xf numFmtId="165" fontId="1" fillId="2" borderId="0" xfId="1" applyNumberFormat="1" applyFont="1" applyFill="1" applyAlignment="1">
      <alignment horizontal="right" wrapText="1"/>
    </xf>
    <xf numFmtId="1" fontId="0" fillId="2" borderId="0" xfId="0" applyNumberFormat="1" applyFill="1" applyAlignment="1"/>
    <xf numFmtId="1" fontId="0" fillId="2" borderId="0" xfId="0" applyNumberFormat="1" applyFill="1" applyAlignment="1">
      <alignment horizontal="right"/>
    </xf>
    <xf numFmtId="165" fontId="0" fillId="2" borderId="0" xfId="0" applyNumberFormat="1" applyFill="1"/>
    <xf numFmtId="0" fontId="0" fillId="2" borderId="0" xfId="0" applyFill="1" applyBorder="1" applyAlignment="1">
      <alignment horizontal="center"/>
    </xf>
    <xf numFmtId="165" fontId="1" fillId="2" borderId="0" xfId="0" applyNumberFormat="1" applyFont="1" applyFill="1"/>
    <xf numFmtId="0" fontId="5" fillId="9" borderId="34" xfId="0" applyFont="1" applyFill="1" applyBorder="1" applyAlignment="1">
      <alignment vertical="center" wrapText="1"/>
    </xf>
    <xf numFmtId="0" fontId="5" fillId="9" borderId="36" xfId="0" applyFont="1" applyFill="1" applyBorder="1" applyAlignment="1">
      <alignment vertical="center" wrapText="1"/>
    </xf>
    <xf numFmtId="0" fontId="5" fillId="9" borderId="33" xfId="0" applyFont="1" applyFill="1" applyBorder="1" applyAlignment="1">
      <alignment vertical="center" wrapText="1"/>
    </xf>
    <xf numFmtId="0" fontId="5" fillId="9" borderId="44" xfId="0" applyFont="1" applyFill="1" applyBorder="1" applyAlignment="1">
      <alignment vertical="center" wrapText="1"/>
    </xf>
    <xf numFmtId="4" fontId="5" fillId="9" borderId="78" xfId="0" applyNumberFormat="1" applyFont="1" applyFill="1" applyBorder="1" applyAlignment="1">
      <alignment horizontal="center" vertical="center" wrapText="1"/>
    </xf>
    <xf numFmtId="4" fontId="5" fillId="9" borderId="43" xfId="0" applyNumberFormat="1" applyFont="1" applyFill="1" applyBorder="1" applyAlignment="1">
      <alignment horizontal="center" vertical="center" wrapText="1"/>
    </xf>
    <xf numFmtId="4" fontId="0" fillId="9" borderId="43" xfId="0" applyNumberFormat="1" applyFill="1" applyBorder="1" applyAlignment="1">
      <alignment horizontal="center"/>
    </xf>
    <xf numFmtId="4" fontId="5" fillId="9" borderId="50" xfId="0" applyNumberFormat="1" applyFont="1" applyFill="1" applyBorder="1" applyAlignment="1">
      <alignment horizontal="center" vertical="center" wrapText="1"/>
    </xf>
    <xf numFmtId="4" fontId="5" fillId="9" borderId="45" xfId="0" applyNumberFormat="1" applyFont="1" applyFill="1" applyBorder="1" applyAlignment="1">
      <alignment horizontal="center" vertical="center" wrapText="1"/>
    </xf>
    <xf numFmtId="4" fontId="0" fillId="9" borderId="45" xfId="0" applyNumberFormat="1" applyFill="1" applyBorder="1" applyAlignment="1">
      <alignment horizontal="center"/>
    </xf>
    <xf numFmtId="4" fontId="5" fillId="9" borderId="21" xfId="0" applyNumberFormat="1" applyFont="1" applyFill="1" applyBorder="1" applyAlignment="1">
      <alignment horizontal="center" vertical="center" wrapText="1"/>
    </xf>
    <xf numFmtId="4" fontId="5" fillId="9" borderId="11" xfId="0" applyNumberFormat="1" applyFont="1" applyFill="1" applyBorder="1" applyAlignment="1">
      <alignment horizontal="center" vertical="center" wrapText="1"/>
    </xf>
    <xf numFmtId="4" fontId="0" fillId="9" borderId="11" xfId="0" applyNumberFormat="1" applyFill="1" applyBorder="1" applyAlignment="1">
      <alignment horizontal="center"/>
    </xf>
    <xf numFmtId="4" fontId="5" fillId="9" borderId="48" xfId="0" applyNumberFormat="1" applyFont="1" applyFill="1" applyBorder="1" applyAlignment="1">
      <alignment horizontal="center" vertical="center" wrapText="1"/>
    </xf>
    <xf numFmtId="4" fontId="5" fillId="9" borderId="20" xfId="0" applyNumberFormat="1" applyFont="1" applyFill="1" applyBorder="1" applyAlignment="1">
      <alignment horizontal="center" vertical="center" wrapText="1"/>
    </xf>
    <xf numFmtId="4" fontId="5" fillId="9" borderId="47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/>
    </xf>
    <xf numFmtId="4" fontId="0" fillId="9" borderId="43" xfId="0" applyNumberFormat="1" applyFill="1" applyBorder="1" applyAlignment="1">
      <alignment horizontal="center" vertical="center"/>
    </xf>
    <xf numFmtId="4" fontId="0" fillId="9" borderId="45" xfId="0" applyNumberFormat="1" applyFill="1" applyBorder="1" applyAlignment="1">
      <alignment horizontal="center" vertical="center"/>
    </xf>
    <xf numFmtId="4" fontId="0" fillId="9" borderId="11" xfId="0" applyNumberFormat="1" applyFill="1" applyBorder="1" applyAlignment="1">
      <alignment horizontal="center" vertical="center"/>
    </xf>
    <xf numFmtId="4" fontId="0" fillId="9" borderId="48" xfId="0" applyNumberFormat="1" applyFill="1" applyBorder="1" applyAlignment="1">
      <alignment horizontal="center" vertical="center"/>
    </xf>
    <xf numFmtId="4" fontId="0" fillId="9" borderId="50" xfId="0" applyNumberFormat="1" applyFill="1" applyBorder="1" applyAlignment="1">
      <alignment horizontal="center" vertical="center"/>
    </xf>
    <xf numFmtId="4" fontId="1" fillId="3" borderId="26" xfId="0" applyNumberFormat="1" applyFont="1" applyFill="1" applyBorder="1" applyAlignment="1">
      <alignment horizontal="center" vertical="center"/>
    </xf>
    <xf numFmtId="4" fontId="1" fillId="3" borderId="37" xfId="0" applyNumberFormat="1" applyFont="1" applyFill="1" applyBorder="1" applyAlignment="1">
      <alignment horizontal="center" vertical="center"/>
    </xf>
    <xf numFmtId="4" fontId="7" fillId="5" borderId="9" xfId="0" applyNumberFormat="1" applyFont="1" applyFill="1" applyBorder="1" applyAlignment="1">
      <alignment horizontal="center" vertical="center"/>
    </xf>
    <xf numFmtId="4" fontId="20" fillId="6" borderId="9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left"/>
    </xf>
    <xf numFmtId="3" fontId="7" fillId="5" borderId="26" xfId="0" applyNumberFormat="1" applyFont="1" applyFill="1" applyBorder="1" applyAlignment="1">
      <alignment horizontal="left"/>
    </xf>
    <xf numFmtId="4" fontId="5" fillId="3" borderId="43" xfId="0" applyNumberFormat="1" applyFont="1" applyFill="1" applyBorder="1" applyAlignment="1">
      <alignment horizontal="center" vertical="center" wrapText="1"/>
    </xf>
    <xf numFmtId="4" fontId="5" fillId="3" borderId="45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9" fontId="27" fillId="2" borderId="0" xfId="2" applyFont="1" applyFill="1" applyAlignment="1">
      <alignment horizontal="center" vertical="center"/>
    </xf>
    <xf numFmtId="0" fontId="4" fillId="9" borderId="10" xfId="0" applyFont="1" applyFill="1" applyBorder="1" applyAlignment="1">
      <alignment vertical="center" wrapText="1"/>
    </xf>
    <xf numFmtId="4" fontId="7" fillId="5" borderId="26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4" fontId="0" fillId="2" borderId="0" xfId="1" applyNumberFormat="1" applyFont="1" applyFill="1" applyAlignment="1">
      <alignment horizontal="center"/>
    </xf>
    <xf numFmtId="3" fontId="7" fillId="4" borderId="75" xfId="0" applyNumberFormat="1" applyFont="1" applyFill="1" applyBorder="1" applyAlignment="1">
      <alignment horizontal="center" vertical="center" wrapText="1"/>
    </xf>
    <xf numFmtId="3" fontId="7" fillId="4" borderId="45" xfId="0" applyNumberFormat="1" applyFont="1" applyFill="1" applyBorder="1" applyAlignment="1">
      <alignment horizontal="center" vertical="center" wrapText="1"/>
    </xf>
    <xf numFmtId="164" fontId="7" fillId="4" borderId="45" xfId="0" applyNumberFormat="1" applyFont="1" applyFill="1" applyBorder="1" applyAlignment="1">
      <alignment horizontal="center" vertical="center" wrapText="1"/>
    </xf>
    <xf numFmtId="164" fontId="7" fillId="4" borderId="51" xfId="0" applyNumberFormat="1" applyFont="1" applyFill="1" applyBorder="1" applyAlignment="1">
      <alignment horizontal="center" vertical="center" wrapText="1"/>
    </xf>
    <xf numFmtId="164" fontId="7" fillId="4" borderId="46" xfId="0" applyNumberFormat="1" applyFont="1" applyFill="1" applyBorder="1" applyAlignment="1">
      <alignment horizontal="center" vertical="center" wrapText="1"/>
    </xf>
    <xf numFmtId="165" fontId="7" fillId="4" borderId="62" xfId="1" applyNumberFormat="1" applyFont="1" applyFill="1" applyBorder="1" applyAlignment="1">
      <alignment horizontal="center" vertical="center" wrapText="1"/>
    </xf>
    <xf numFmtId="165" fontId="7" fillId="4" borderId="18" xfId="1" applyNumberFormat="1" applyFont="1" applyFill="1" applyBorder="1" applyAlignment="1">
      <alignment horizontal="center" vertical="center" wrapText="1"/>
    </xf>
    <xf numFmtId="165" fontId="18" fillId="4" borderId="18" xfId="1" applyNumberFormat="1" applyFont="1" applyFill="1" applyBorder="1" applyAlignment="1">
      <alignment horizontal="center" vertical="center" wrapText="1"/>
    </xf>
    <xf numFmtId="1" fontId="7" fillId="4" borderId="41" xfId="1" applyNumberFormat="1" applyFont="1" applyFill="1" applyBorder="1" applyAlignment="1">
      <alignment horizontal="center" wrapText="1"/>
    </xf>
    <xf numFmtId="166" fontId="5" fillId="3" borderId="43" xfId="0" applyNumberFormat="1" applyFont="1" applyFill="1" applyBorder="1" applyAlignment="1">
      <alignment horizontal="center" vertical="center" wrapText="1"/>
    </xf>
    <xf numFmtId="166" fontId="5" fillId="3" borderId="45" xfId="0" applyNumberFormat="1" applyFont="1" applyFill="1" applyBorder="1" applyAlignment="1">
      <alignment horizontal="center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166" fontId="5" fillId="3" borderId="18" xfId="0" applyNumberFormat="1" applyFont="1" applyFill="1" applyBorder="1" applyAlignment="1">
      <alignment horizontal="center" vertical="center" wrapText="1"/>
    </xf>
    <xf numFmtId="166" fontId="1" fillId="3" borderId="26" xfId="0" applyNumberFormat="1" applyFont="1" applyFill="1" applyBorder="1" applyAlignment="1">
      <alignment horizontal="left"/>
    </xf>
    <xf numFmtId="166" fontId="20" fillId="6" borderId="9" xfId="0" applyNumberFormat="1" applyFont="1" applyFill="1" applyBorder="1" applyAlignment="1">
      <alignment horizontal="center" vertical="center" wrapText="1"/>
    </xf>
    <xf numFmtId="166" fontId="20" fillId="6" borderId="25" xfId="0" applyNumberFormat="1" applyFont="1" applyFill="1" applyBorder="1" applyAlignment="1">
      <alignment horizontal="center" vertical="center" wrapText="1"/>
    </xf>
    <xf numFmtId="166" fontId="1" fillId="3" borderId="9" xfId="0" applyNumberFormat="1" applyFont="1" applyFill="1" applyBorder="1" applyAlignment="1">
      <alignment horizontal="center" vertical="center"/>
    </xf>
    <xf numFmtId="166" fontId="1" fillId="3" borderId="25" xfId="0" applyNumberFormat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horizontal="center" vertical="center" wrapText="1"/>
    </xf>
    <xf numFmtId="166" fontId="5" fillId="3" borderId="46" xfId="0" applyNumberFormat="1" applyFont="1" applyFill="1" applyBorder="1" applyAlignment="1">
      <alignment horizontal="center" vertical="center" wrapText="1"/>
    </xf>
    <xf numFmtId="166" fontId="5" fillId="3" borderId="12" xfId="0" applyNumberFormat="1" applyFont="1" applyFill="1" applyBorder="1" applyAlignment="1">
      <alignment horizontal="center" vertical="center" wrapText="1"/>
    </xf>
    <xf numFmtId="166" fontId="1" fillId="3" borderId="37" xfId="0" applyNumberFormat="1" applyFont="1" applyFill="1" applyBorder="1" applyAlignment="1">
      <alignment horizontal="center" vertical="center"/>
    </xf>
    <xf numFmtId="166" fontId="7" fillId="5" borderId="9" xfId="0" applyNumberFormat="1" applyFont="1" applyFill="1" applyBorder="1" applyAlignment="1">
      <alignment horizontal="center" vertical="center"/>
    </xf>
    <xf numFmtId="166" fontId="7" fillId="5" borderId="25" xfId="0" applyNumberFormat="1" applyFont="1" applyFill="1" applyBorder="1" applyAlignment="1">
      <alignment horizontal="center" vertical="center"/>
    </xf>
    <xf numFmtId="166" fontId="20" fillId="6" borderId="26" xfId="0" applyNumberFormat="1" applyFont="1" applyFill="1" applyBorder="1" applyAlignment="1">
      <alignment horizontal="center" vertical="center" wrapText="1"/>
    </xf>
    <xf numFmtId="166" fontId="20" fillId="6" borderId="37" xfId="0" applyNumberFormat="1" applyFont="1" applyFill="1" applyBorder="1" applyAlignment="1">
      <alignment horizontal="center" vertical="center" wrapText="1"/>
    </xf>
    <xf numFmtId="166" fontId="20" fillId="6" borderId="29" xfId="0" applyNumberFormat="1" applyFont="1" applyFill="1" applyBorder="1" applyAlignment="1">
      <alignment horizontal="center" vertical="center" wrapText="1"/>
    </xf>
    <xf numFmtId="166" fontId="1" fillId="3" borderId="26" xfId="0" applyNumberFormat="1" applyFont="1" applyFill="1" applyBorder="1" applyAlignment="1">
      <alignment horizontal="center" vertical="center"/>
    </xf>
    <xf numFmtId="166" fontId="1" fillId="3" borderId="40" xfId="0" applyNumberFormat="1" applyFont="1" applyFill="1" applyBorder="1" applyAlignment="1">
      <alignment horizontal="center" vertical="center"/>
    </xf>
    <xf numFmtId="166" fontId="5" fillId="9" borderId="78" xfId="1" applyNumberFormat="1" applyFont="1" applyFill="1" applyBorder="1" applyAlignment="1">
      <alignment horizontal="center" vertical="center" wrapText="1"/>
    </xf>
    <xf numFmtId="166" fontId="5" fillId="9" borderId="43" xfId="1" applyNumberFormat="1" applyFont="1" applyFill="1" applyBorder="1" applyAlignment="1">
      <alignment horizontal="center" vertical="center" wrapText="1"/>
    </xf>
    <xf numFmtId="166" fontId="5" fillId="9" borderId="73" xfId="1" applyNumberFormat="1" applyFont="1" applyFill="1" applyBorder="1" applyAlignment="1">
      <alignment horizontal="center" vertical="center" wrapText="1"/>
    </xf>
    <xf numFmtId="166" fontId="5" fillId="9" borderId="32" xfId="1" applyNumberFormat="1" applyFont="1" applyFill="1" applyBorder="1" applyAlignment="1">
      <alignment horizontal="center" vertical="center" wrapText="1"/>
    </xf>
    <xf numFmtId="166" fontId="5" fillId="9" borderId="50" xfId="1" applyNumberFormat="1" applyFont="1" applyFill="1" applyBorder="1" applyAlignment="1">
      <alignment horizontal="center" vertical="center" wrapText="1"/>
    </xf>
    <xf numFmtId="166" fontId="5" fillId="9" borderId="45" xfId="1" applyNumberFormat="1" applyFont="1" applyFill="1" applyBorder="1" applyAlignment="1">
      <alignment horizontal="center" vertical="center" wrapText="1"/>
    </xf>
    <xf numFmtId="166" fontId="5" fillId="9" borderId="51" xfId="1" applyNumberFormat="1" applyFont="1" applyFill="1" applyBorder="1" applyAlignment="1">
      <alignment horizontal="center" vertical="center" wrapText="1"/>
    </xf>
    <xf numFmtId="166" fontId="5" fillId="9" borderId="44" xfId="1" applyNumberFormat="1" applyFont="1" applyFill="1" applyBorder="1" applyAlignment="1">
      <alignment horizontal="center" vertical="center" wrapText="1"/>
    </xf>
    <xf numFmtId="166" fontId="5" fillId="9" borderId="21" xfId="1" applyNumberFormat="1" applyFont="1" applyFill="1" applyBorder="1" applyAlignment="1">
      <alignment horizontal="center" vertical="center" wrapText="1"/>
    </xf>
    <xf numFmtId="166" fontId="5" fillId="9" borderId="11" xfId="1" applyNumberFormat="1" applyFont="1" applyFill="1" applyBorder="1" applyAlignment="1">
      <alignment horizontal="center" vertical="center" wrapText="1"/>
    </xf>
    <xf numFmtId="166" fontId="5" fillId="9" borderId="39" xfId="1" applyNumberFormat="1" applyFont="1" applyFill="1" applyBorder="1" applyAlignment="1">
      <alignment horizontal="center" vertical="center" wrapText="1"/>
    </xf>
    <xf numFmtId="166" fontId="5" fillId="9" borderId="33" xfId="1" applyNumberFormat="1" applyFont="1" applyFill="1" applyBorder="1" applyAlignment="1">
      <alignment horizontal="center" vertical="center" wrapText="1"/>
    </xf>
    <xf numFmtId="166" fontId="5" fillId="9" borderId="48" xfId="1" applyNumberFormat="1" applyFont="1" applyFill="1" applyBorder="1" applyAlignment="1">
      <alignment horizontal="center" vertical="center" wrapText="1"/>
    </xf>
    <xf numFmtId="166" fontId="5" fillId="9" borderId="47" xfId="1" applyNumberFormat="1" applyFont="1" applyFill="1" applyBorder="1" applyAlignment="1">
      <alignment horizontal="center" vertical="center" wrapText="1"/>
    </xf>
    <xf numFmtId="166" fontId="5" fillId="9" borderId="49" xfId="1" applyNumberFormat="1" applyFont="1" applyFill="1" applyBorder="1" applyAlignment="1">
      <alignment horizontal="center" vertical="center" wrapText="1"/>
    </xf>
    <xf numFmtId="166" fontId="5" fillId="9" borderId="35" xfId="1" applyNumberFormat="1" applyFont="1" applyFill="1" applyBorder="1" applyAlignment="1">
      <alignment vertical="center" wrapText="1"/>
    </xf>
    <xf numFmtId="166" fontId="5" fillId="9" borderId="44" xfId="1" applyNumberFormat="1" applyFont="1" applyFill="1" applyBorder="1" applyAlignment="1">
      <alignment vertical="center" wrapText="1"/>
    </xf>
    <xf numFmtId="166" fontId="5" fillId="9" borderId="33" xfId="1" applyNumberFormat="1" applyFont="1" applyFill="1" applyBorder="1" applyAlignment="1">
      <alignment vertical="center" wrapText="1"/>
    </xf>
    <xf numFmtId="166" fontId="5" fillId="9" borderId="20" xfId="1" applyNumberFormat="1" applyFont="1" applyFill="1" applyBorder="1" applyAlignment="1">
      <alignment horizontal="center" vertical="center" wrapText="1"/>
    </xf>
    <xf numFmtId="166" fontId="5" fillId="9" borderId="6" xfId="1" applyNumberFormat="1" applyFont="1" applyFill="1" applyBorder="1" applyAlignment="1">
      <alignment horizontal="center" vertical="center" wrapText="1"/>
    </xf>
    <xf numFmtId="166" fontId="5" fillId="9" borderId="38" xfId="1" applyNumberFormat="1" applyFont="1" applyFill="1" applyBorder="1" applyAlignment="1">
      <alignment horizontal="center" vertical="center" wrapText="1"/>
    </xf>
    <xf numFmtId="166" fontId="5" fillId="9" borderId="34" xfId="1" applyNumberFormat="1" applyFont="1" applyFill="1" applyBorder="1" applyAlignment="1">
      <alignment horizontal="center" vertical="center" wrapText="1"/>
    </xf>
    <xf numFmtId="166" fontId="5" fillId="9" borderId="35" xfId="1" applyNumberFormat="1" applyFont="1" applyFill="1" applyBorder="1" applyAlignment="1">
      <alignment horizontal="center" vertical="center" wrapText="1"/>
    </xf>
    <xf numFmtId="166" fontId="1" fillId="3" borderId="30" xfId="0" applyNumberFormat="1" applyFont="1" applyFill="1" applyBorder="1" applyAlignment="1">
      <alignment horizontal="center" vertical="center"/>
    </xf>
    <xf numFmtId="166" fontId="1" fillId="3" borderId="29" xfId="0" applyNumberFormat="1" applyFont="1" applyFill="1" applyBorder="1" applyAlignment="1">
      <alignment horizontal="center" vertical="center"/>
    </xf>
    <xf numFmtId="166" fontId="5" fillId="9" borderId="32" xfId="1" applyNumberFormat="1" applyFont="1" applyFill="1" applyBorder="1" applyAlignment="1">
      <alignment vertical="center" wrapText="1"/>
    </xf>
    <xf numFmtId="166" fontId="5" fillId="9" borderId="0" xfId="1" applyNumberFormat="1" applyFont="1" applyFill="1" applyBorder="1" applyAlignment="1">
      <alignment horizontal="center" vertical="center" wrapText="1"/>
    </xf>
    <xf numFmtId="166" fontId="7" fillId="5" borderId="26" xfId="0" applyNumberFormat="1" applyFont="1" applyFill="1" applyBorder="1" applyAlignment="1">
      <alignment horizontal="center" vertical="center"/>
    </xf>
    <xf numFmtId="166" fontId="0" fillId="9" borderId="75" xfId="1" applyNumberFormat="1" applyFont="1" applyFill="1" applyBorder="1" applyAlignment="1">
      <alignment horizontal="center"/>
    </xf>
    <xf numFmtId="166" fontId="0" fillId="9" borderId="45" xfId="1" applyNumberFormat="1" applyFont="1" applyFill="1" applyBorder="1" applyAlignment="1">
      <alignment horizontal="center"/>
    </xf>
    <xf numFmtId="166" fontId="5" fillId="9" borderId="31" xfId="1" applyNumberFormat="1" applyFont="1" applyFill="1" applyBorder="1" applyAlignment="1">
      <alignment horizontal="center" vertical="center" wrapText="1"/>
    </xf>
    <xf numFmtId="166" fontId="0" fillId="9" borderId="22" xfId="1" applyNumberFormat="1" applyFont="1" applyFill="1" applyBorder="1" applyAlignment="1">
      <alignment horizontal="center"/>
    </xf>
    <xf numFmtId="166" fontId="0" fillId="9" borderId="11" xfId="1" applyNumberFormat="1" applyFont="1" applyFill="1" applyBorder="1" applyAlignment="1">
      <alignment horizontal="center"/>
    </xf>
    <xf numFmtId="166" fontId="5" fillId="9" borderId="58" xfId="1" applyNumberFormat="1" applyFont="1" applyFill="1" applyBorder="1" applyAlignment="1">
      <alignment horizontal="center" vertical="center" wrapText="1"/>
    </xf>
    <xf numFmtId="166" fontId="5" fillId="9" borderId="16" xfId="1" applyNumberFormat="1" applyFont="1" applyFill="1" applyBorder="1" applyAlignment="1">
      <alignment horizontal="center" vertical="center" wrapText="1"/>
    </xf>
    <xf numFmtId="166" fontId="5" fillId="9" borderId="52" xfId="1" applyNumberFormat="1" applyFont="1" applyFill="1" applyBorder="1" applyAlignment="1">
      <alignment horizontal="center" vertical="center" wrapText="1"/>
    </xf>
    <xf numFmtId="166" fontId="5" fillId="9" borderId="14" xfId="1" applyNumberFormat="1" applyFont="1" applyFill="1" applyBorder="1" applyAlignment="1">
      <alignment horizontal="center" vertical="center" wrapText="1"/>
    </xf>
    <xf numFmtId="166" fontId="7" fillId="5" borderId="37" xfId="0" applyNumberFormat="1" applyFont="1" applyFill="1" applyBorder="1" applyAlignment="1">
      <alignment horizontal="center" vertical="center" wrapText="1"/>
    </xf>
    <xf numFmtId="166" fontId="7" fillId="5" borderId="25" xfId="0" applyNumberFormat="1" applyFont="1" applyFill="1" applyBorder="1" applyAlignment="1">
      <alignment horizontal="center" vertical="center" wrapText="1"/>
    </xf>
    <xf numFmtId="166" fontId="7" fillId="5" borderId="42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 vertical="center" wrapText="1"/>
    </xf>
    <xf numFmtId="166" fontId="7" fillId="5" borderId="30" xfId="0" applyNumberFormat="1" applyFont="1" applyFill="1" applyBorder="1" applyAlignment="1">
      <alignment horizontal="center" vertical="center" wrapText="1"/>
    </xf>
    <xf numFmtId="166" fontId="7" fillId="5" borderId="29" xfId="0" applyNumberFormat="1" applyFont="1" applyFill="1" applyBorder="1" applyAlignment="1">
      <alignment horizontal="center" vertical="center" wrapText="1"/>
    </xf>
    <xf numFmtId="3" fontId="7" fillId="4" borderId="18" xfId="0" applyNumberFormat="1" applyFont="1" applyFill="1" applyBorder="1" applyAlignment="1">
      <alignment horizontal="center" vertical="center" wrapText="1"/>
    </xf>
    <xf numFmtId="1" fontId="7" fillId="4" borderId="61" xfId="1" applyNumberFormat="1" applyFont="1" applyFill="1" applyBorder="1" applyAlignment="1">
      <alignment horizontal="center" wrapText="1"/>
    </xf>
    <xf numFmtId="3" fontId="7" fillId="4" borderId="76" xfId="0" applyNumberFormat="1" applyFont="1" applyFill="1" applyBorder="1" applyAlignment="1">
      <alignment horizontal="center" vertical="center" wrapText="1"/>
    </xf>
    <xf numFmtId="164" fontId="7" fillId="4" borderId="18" xfId="0" applyNumberFormat="1" applyFont="1" applyFill="1" applyBorder="1" applyAlignment="1">
      <alignment horizontal="center" vertical="center" wrapText="1"/>
    </xf>
    <xf numFmtId="164" fontId="7" fillId="4" borderId="41" xfId="0" applyNumberFormat="1" applyFont="1" applyFill="1" applyBorder="1" applyAlignment="1">
      <alignment horizontal="center" vertical="center" wrapText="1"/>
    </xf>
    <xf numFmtId="164" fontId="7" fillId="4" borderId="61" xfId="0" applyNumberFormat="1" applyFont="1" applyFill="1" applyBorder="1" applyAlignment="1">
      <alignment horizontal="center" vertical="center" wrapText="1"/>
    </xf>
    <xf numFmtId="0" fontId="0" fillId="9" borderId="54" xfId="0" applyFill="1" applyBorder="1" applyAlignment="1">
      <alignment horizontal="left" vertical="center"/>
    </xf>
    <xf numFmtId="0" fontId="0" fillId="9" borderId="19" xfId="0" applyFill="1" applyBorder="1" applyAlignment="1">
      <alignment horizontal="left" vertical="center"/>
    </xf>
    <xf numFmtId="0" fontId="0" fillId="9" borderId="41" xfId="0" applyFill="1" applyBorder="1" applyAlignment="1">
      <alignment horizontal="left" vertical="center"/>
    </xf>
    <xf numFmtId="0" fontId="0" fillId="9" borderId="17" xfId="0" applyFill="1" applyBorder="1" applyAlignment="1">
      <alignment horizontal="left" vertical="center"/>
    </xf>
    <xf numFmtId="0" fontId="0" fillId="9" borderId="62" xfId="0" applyFill="1" applyBorder="1" applyAlignment="1">
      <alignment horizontal="left" vertical="center"/>
    </xf>
    <xf numFmtId="166" fontId="0" fillId="10" borderId="32" xfId="0" applyNumberFormat="1" applyFill="1" applyBorder="1" applyAlignment="1">
      <alignment horizontal="center"/>
    </xf>
    <xf numFmtId="166" fontId="0" fillId="10" borderId="44" xfId="0" applyNumberFormat="1" applyFill="1" applyBorder="1" applyAlignment="1">
      <alignment horizontal="center"/>
    </xf>
    <xf numFmtId="166" fontId="0" fillId="10" borderId="40" xfId="0" applyNumberFormat="1" applyFill="1" applyBorder="1" applyAlignment="1">
      <alignment horizontal="center"/>
    </xf>
    <xf numFmtId="167" fontId="0" fillId="10" borderId="35" xfId="0" applyNumberFormat="1" applyFill="1" applyBorder="1" applyAlignment="1">
      <alignment horizontal="center"/>
    </xf>
    <xf numFmtId="167" fontId="0" fillId="10" borderId="40" xfId="0" applyNumberFormat="1" applyFill="1" applyBorder="1" applyAlignment="1">
      <alignment horizontal="center"/>
    </xf>
    <xf numFmtId="166" fontId="0" fillId="9" borderId="18" xfId="0" applyNumberFormat="1" applyFill="1" applyBorder="1" applyAlignment="1">
      <alignment horizontal="center"/>
    </xf>
    <xf numFmtId="166" fontId="0" fillId="9" borderId="61" xfId="0" applyNumberFormat="1" applyFill="1" applyBorder="1" applyAlignment="1">
      <alignment horizontal="center"/>
    </xf>
    <xf numFmtId="166" fontId="0" fillId="9" borderId="47" xfId="0" applyNumberFormat="1" applyFill="1" applyBorder="1" applyAlignment="1">
      <alignment horizontal="center" vertical="center"/>
    </xf>
    <xf numFmtId="166" fontId="0" fillId="9" borderId="49" xfId="0" applyNumberFormat="1" applyFill="1" applyBorder="1" applyAlignment="1">
      <alignment horizontal="center" vertical="center"/>
    </xf>
    <xf numFmtId="166" fontId="0" fillId="9" borderId="41" xfId="0" applyNumberFormat="1" applyFill="1" applyBorder="1" applyAlignment="1">
      <alignment horizontal="center" vertical="center"/>
    </xf>
    <xf numFmtId="0" fontId="0" fillId="9" borderId="35" xfId="0" applyFill="1" applyBorder="1" applyAlignment="1">
      <alignment wrapText="1"/>
    </xf>
    <xf numFmtId="0" fontId="0" fillId="9" borderId="44" xfId="0" applyFill="1" applyBorder="1" applyAlignment="1">
      <alignment wrapText="1"/>
    </xf>
    <xf numFmtId="166" fontId="0" fillId="9" borderId="75" xfId="0" applyNumberFormat="1" applyFill="1" applyBorder="1" applyAlignment="1">
      <alignment horizontal="center" vertical="center"/>
    </xf>
    <xf numFmtId="166" fontId="0" fillId="9" borderId="45" xfId="0" applyNumberFormat="1" applyFill="1" applyBorder="1" applyAlignment="1">
      <alignment horizontal="center" vertical="center"/>
    </xf>
    <xf numFmtId="166" fontId="0" fillId="9" borderId="51" xfId="0" applyNumberFormat="1" applyFill="1" applyBorder="1" applyAlignment="1">
      <alignment horizontal="center" vertical="center"/>
    </xf>
    <xf numFmtId="167" fontId="0" fillId="10" borderId="44" xfId="0" applyNumberFormat="1" applyFill="1" applyBorder="1" applyAlignment="1">
      <alignment horizontal="center"/>
    </xf>
    <xf numFmtId="0" fontId="0" fillId="9" borderId="19" xfId="0" applyFill="1" applyBorder="1" applyAlignment="1">
      <alignment wrapText="1"/>
    </xf>
    <xf numFmtId="166" fontId="0" fillId="9" borderId="24" xfId="0" applyNumberFormat="1" applyFill="1" applyBorder="1" applyAlignment="1">
      <alignment horizontal="center"/>
    </xf>
    <xf numFmtId="0" fontId="0" fillId="9" borderId="65" xfId="0" applyFill="1" applyBorder="1" applyAlignment="1">
      <alignment wrapText="1"/>
    </xf>
    <xf numFmtId="0" fontId="0" fillId="9" borderId="54" xfId="0" applyFill="1" applyBorder="1" applyAlignment="1">
      <alignment wrapText="1"/>
    </xf>
    <xf numFmtId="166" fontId="0" fillId="9" borderId="46" xfId="0" applyNumberFormat="1" applyFill="1" applyBorder="1" applyAlignment="1">
      <alignment horizontal="center"/>
    </xf>
    <xf numFmtId="0" fontId="0" fillId="9" borderId="15" xfId="0" applyFill="1" applyBorder="1"/>
    <xf numFmtId="0" fontId="1" fillId="6" borderId="37" xfId="0" applyFont="1" applyFill="1" applyBorder="1" applyAlignment="1">
      <alignment horizontal="center" vertical="center" wrapText="1"/>
    </xf>
    <xf numFmtId="0" fontId="0" fillId="9" borderId="73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14" fillId="9" borderId="51" xfId="0" applyFont="1" applyFill="1" applyBorder="1" applyAlignment="1">
      <alignment horizontal="center" vertical="center" wrapText="1"/>
    </xf>
    <xf numFmtId="1" fontId="0" fillId="9" borderId="51" xfId="0" applyNumberFormat="1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1" fillId="6" borderId="23" xfId="0" applyFont="1" applyFill="1" applyBorder="1" applyAlignment="1">
      <alignment horizontal="center" vertical="center" wrapText="1"/>
    </xf>
    <xf numFmtId="166" fontId="0" fillId="10" borderId="23" xfId="0" applyNumberFormat="1" applyFill="1" applyBorder="1" applyAlignment="1">
      <alignment horizontal="center"/>
    </xf>
    <xf numFmtId="166" fontId="0" fillId="10" borderId="46" xfId="0" applyNumberFormat="1" applyFill="1" applyBorder="1" applyAlignment="1">
      <alignment horizontal="center"/>
    </xf>
    <xf numFmtId="166" fontId="0" fillId="10" borderId="61" xfId="0" applyNumberFormat="1" applyFill="1" applyBorder="1" applyAlignment="1">
      <alignment horizontal="center"/>
    </xf>
    <xf numFmtId="0" fontId="1" fillId="6" borderId="73" xfId="0" applyFont="1" applyFill="1" applyBorder="1" applyAlignment="1">
      <alignment horizontal="center" vertical="center" wrapText="1"/>
    </xf>
    <xf numFmtId="166" fontId="0" fillId="9" borderId="73" xfId="0" applyNumberFormat="1" applyFill="1" applyBorder="1" applyAlignment="1">
      <alignment horizontal="center"/>
    </xf>
    <xf numFmtId="166" fontId="0" fillId="9" borderId="51" xfId="0" applyNumberFormat="1" applyFill="1" applyBorder="1" applyAlignment="1">
      <alignment horizontal="center"/>
    </xf>
    <xf numFmtId="166" fontId="14" fillId="9" borderId="51" xfId="0" applyNumberFormat="1" applyFont="1" applyFill="1" applyBorder="1" applyAlignment="1">
      <alignment horizontal="center" vertical="center" wrapText="1"/>
    </xf>
    <xf numFmtId="166" fontId="0" fillId="9" borderId="41" xfId="0" applyNumberFormat="1" applyFill="1" applyBorder="1" applyAlignment="1">
      <alignment horizontal="center"/>
    </xf>
    <xf numFmtId="0" fontId="1" fillId="6" borderId="43" xfId="0" applyFont="1" applyFill="1" applyBorder="1" applyAlignment="1">
      <alignment horizontal="center" vertical="center" wrapText="1"/>
    </xf>
    <xf numFmtId="166" fontId="13" fillId="9" borderId="43" xfId="0" applyNumberFormat="1" applyFont="1" applyFill="1" applyBorder="1" applyAlignment="1">
      <alignment horizontal="center"/>
    </xf>
    <xf numFmtId="166" fontId="13" fillId="9" borderId="45" xfId="0" applyNumberFormat="1" applyFont="1" applyFill="1" applyBorder="1" applyAlignment="1">
      <alignment horizontal="center"/>
    </xf>
    <xf numFmtId="166" fontId="0" fillId="9" borderId="45" xfId="0" applyNumberFormat="1" applyFill="1" applyBorder="1" applyAlignment="1">
      <alignment horizontal="center"/>
    </xf>
    <xf numFmtId="0" fontId="11" fillId="6" borderId="29" xfId="0" applyFont="1" applyFill="1" applyBorder="1" applyAlignment="1">
      <alignment horizontal="left" vertical="center"/>
    </xf>
    <xf numFmtId="2" fontId="1" fillId="6" borderId="5" xfId="0" applyNumberFormat="1" applyFont="1" applyFill="1" applyBorder="1" applyAlignment="1">
      <alignment wrapText="1"/>
    </xf>
    <xf numFmtId="0" fontId="1" fillId="6" borderId="7" xfId="0" applyFont="1" applyFill="1" applyBorder="1" applyAlignment="1">
      <alignment horizontal="center" wrapText="1"/>
    </xf>
    <xf numFmtId="0" fontId="1" fillId="6" borderId="29" xfId="0" applyFont="1" applyFill="1" applyBorder="1"/>
    <xf numFmtId="4" fontId="28" fillId="9" borderId="78" xfId="0" applyNumberFormat="1" applyFont="1" applyFill="1" applyBorder="1" applyAlignment="1">
      <alignment horizontal="left" vertical="center" wrapText="1"/>
    </xf>
    <xf numFmtId="4" fontId="28" fillId="9" borderId="50" xfId="0" applyNumberFormat="1" applyFont="1" applyFill="1" applyBorder="1" applyAlignment="1">
      <alignment horizontal="left" vertical="center" wrapText="1"/>
    </xf>
    <xf numFmtId="4" fontId="28" fillId="9" borderId="21" xfId="0" applyNumberFormat="1" applyFont="1" applyFill="1" applyBorder="1" applyAlignment="1">
      <alignment horizontal="left" vertical="center" wrapText="1"/>
    </xf>
    <xf numFmtId="4" fontId="28" fillId="9" borderId="48" xfId="0" applyNumberFormat="1" applyFont="1" applyFill="1" applyBorder="1" applyAlignment="1">
      <alignment horizontal="left" vertical="center" wrapText="1"/>
    </xf>
    <xf numFmtId="4" fontId="28" fillId="9" borderId="20" xfId="0" applyNumberFormat="1" applyFont="1" applyFill="1" applyBorder="1" applyAlignment="1">
      <alignment horizontal="left" vertical="center" wrapText="1"/>
    </xf>
    <xf numFmtId="4" fontId="28" fillId="9" borderId="53" xfId="0" applyNumberFormat="1" applyFont="1" applyFill="1" applyBorder="1" applyAlignment="1">
      <alignment horizontal="left" vertical="center" wrapText="1"/>
    </xf>
    <xf numFmtId="166" fontId="0" fillId="9" borderId="53" xfId="1" applyNumberFormat="1" applyFont="1" applyFill="1" applyBorder="1" applyAlignment="1">
      <alignment horizontal="center"/>
    </xf>
    <xf numFmtId="166" fontId="0" fillId="9" borderId="43" xfId="1" applyNumberFormat="1" applyFont="1" applyFill="1" applyBorder="1" applyAlignment="1">
      <alignment horizontal="center"/>
    </xf>
    <xf numFmtId="4" fontId="28" fillId="9" borderId="75" xfId="0" applyNumberFormat="1" applyFont="1" applyFill="1" applyBorder="1" applyAlignment="1">
      <alignment horizontal="left" vertical="center" wrapText="1"/>
    </xf>
    <xf numFmtId="4" fontId="28" fillId="9" borderId="22" xfId="0" applyNumberFormat="1" applyFont="1" applyFill="1" applyBorder="1" applyAlignment="1">
      <alignment horizontal="left" vertical="center" wrapText="1"/>
    </xf>
    <xf numFmtId="4" fontId="28" fillId="9" borderId="52" xfId="0" applyNumberFormat="1" applyFont="1" applyFill="1" applyBorder="1" applyAlignment="1">
      <alignment horizontal="left" vertical="center" wrapText="1"/>
    </xf>
    <xf numFmtId="4" fontId="29" fillId="3" borderId="42" xfId="0" applyNumberFormat="1" applyFont="1" applyFill="1" applyBorder="1" applyAlignment="1">
      <alignment horizontal="left" vertical="center"/>
    </xf>
    <xf numFmtId="166" fontId="0" fillId="10" borderId="53" xfId="1" applyNumberFormat="1" applyFont="1" applyFill="1" applyBorder="1" applyAlignment="1">
      <alignment horizontal="center" vertical="center"/>
    </xf>
    <xf numFmtId="166" fontId="0" fillId="10" borderId="73" xfId="1" applyNumberFormat="1" applyFont="1" applyFill="1" applyBorder="1" applyAlignment="1">
      <alignment horizontal="center" vertical="center"/>
    </xf>
    <xf numFmtId="166" fontId="1" fillId="10" borderId="74" xfId="1" applyNumberFormat="1" applyFont="1" applyFill="1" applyBorder="1" applyAlignment="1">
      <alignment horizontal="center" vertical="center"/>
    </xf>
    <xf numFmtId="166" fontId="0" fillId="10" borderId="75" xfId="1" applyNumberFormat="1" applyFont="1" applyFill="1" applyBorder="1" applyAlignment="1">
      <alignment horizontal="center" vertical="center"/>
    </xf>
    <xf numFmtId="166" fontId="0" fillId="10" borderId="51" xfId="1" applyNumberFormat="1" applyFont="1" applyFill="1" applyBorder="1" applyAlignment="1">
      <alignment horizontal="center" vertical="center"/>
    </xf>
    <xf numFmtId="166" fontId="1" fillId="10" borderId="70" xfId="1" applyNumberFormat="1" applyFont="1" applyFill="1" applyBorder="1" applyAlignment="1">
      <alignment horizontal="center" vertical="center"/>
    </xf>
    <xf numFmtId="166" fontId="0" fillId="10" borderId="76" xfId="1" applyNumberFormat="1" applyFont="1" applyFill="1" applyBorder="1" applyAlignment="1">
      <alignment horizontal="center" vertical="center"/>
    </xf>
    <xf numFmtId="166" fontId="0" fillId="10" borderId="41" xfId="1" applyNumberFormat="1" applyFont="1" applyFill="1" applyBorder="1" applyAlignment="1">
      <alignment horizontal="center" vertical="center"/>
    </xf>
    <xf numFmtId="166" fontId="1" fillId="10" borderId="77" xfId="1" applyNumberFormat="1" applyFont="1" applyFill="1" applyBorder="1" applyAlignment="1">
      <alignment horizontal="center" vertical="center"/>
    </xf>
    <xf numFmtId="166" fontId="1" fillId="10" borderId="42" xfId="1" applyNumberFormat="1" applyFont="1" applyFill="1" applyBorder="1" applyAlignment="1">
      <alignment horizontal="center" vertical="center"/>
    </xf>
    <xf numFmtId="166" fontId="1" fillId="10" borderId="8" xfId="1" applyNumberFormat="1" applyFont="1" applyFill="1" applyBorder="1" applyAlignment="1">
      <alignment horizontal="center" vertical="center"/>
    </xf>
    <xf numFmtId="166" fontId="1" fillId="10" borderId="69" xfId="1" applyNumberFormat="1" applyFont="1" applyFill="1" applyBorder="1" applyAlignment="1">
      <alignment horizontal="center" vertical="center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66" xfId="0" applyNumberFormat="1" applyFont="1" applyFill="1" applyBorder="1" applyAlignment="1">
      <alignment horizontal="center" vertical="center" wrapText="1"/>
    </xf>
    <xf numFmtId="166" fontId="4" fillId="6" borderId="33" xfId="0" applyNumberFormat="1" applyFont="1" applyFill="1" applyBorder="1" applyAlignment="1">
      <alignment horizontal="center" vertical="center" wrapText="1"/>
    </xf>
    <xf numFmtId="166" fontId="4" fillId="6" borderId="10" xfId="0" applyNumberFormat="1" applyFont="1" applyFill="1" applyBorder="1" applyAlignment="1">
      <alignment horizontal="center" vertical="center" wrapText="1"/>
    </xf>
    <xf numFmtId="166" fontId="4" fillId="6" borderId="71" xfId="0" applyNumberFormat="1" applyFont="1" applyFill="1" applyBorder="1" applyAlignment="1">
      <alignment horizontal="center" vertical="center" wrapText="1"/>
    </xf>
    <xf numFmtId="166" fontId="0" fillId="10" borderId="35" xfId="1" applyNumberFormat="1" applyFont="1" applyFill="1" applyBorder="1" applyAlignment="1">
      <alignment horizontal="center"/>
    </xf>
    <xf numFmtId="166" fontId="0" fillId="10" borderId="65" xfId="1" applyNumberFormat="1" applyFont="1" applyFill="1" applyBorder="1" applyAlignment="1">
      <alignment horizontal="center"/>
    </xf>
    <xf numFmtId="166" fontId="0" fillId="10" borderId="68" xfId="1" applyNumberFormat="1" applyFont="1" applyFill="1" applyBorder="1" applyAlignment="1">
      <alignment horizontal="center"/>
    </xf>
    <xf numFmtId="166" fontId="0" fillId="10" borderId="33" xfId="1" applyNumberFormat="1" applyFont="1" applyFill="1" applyBorder="1" applyAlignment="1">
      <alignment horizontal="center"/>
    </xf>
    <xf numFmtId="166" fontId="0" fillId="10" borderId="10" xfId="1" applyNumberFormat="1" applyFont="1" applyFill="1" applyBorder="1" applyAlignment="1">
      <alignment horizontal="center"/>
    </xf>
    <xf numFmtId="166" fontId="0" fillId="10" borderId="71" xfId="1" applyNumberFormat="1" applyFont="1" applyFill="1" applyBorder="1" applyAlignment="1">
      <alignment horizontal="center"/>
    </xf>
    <xf numFmtId="166" fontId="1" fillId="10" borderId="8" xfId="1" applyNumberFormat="1" applyFont="1" applyFill="1" applyBorder="1" applyAlignment="1">
      <alignment horizontal="center"/>
    </xf>
    <xf numFmtId="166" fontId="1" fillId="10" borderId="37" xfId="1" applyNumberFormat="1" applyFont="1" applyFill="1" applyBorder="1" applyAlignment="1">
      <alignment horizontal="center"/>
    </xf>
    <xf numFmtId="166" fontId="1" fillId="10" borderId="72" xfId="1" applyNumberFormat="1" applyFont="1" applyFill="1" applyBorder="1" applyAlignment="1">
      <alignment horizontal="center"/>
    </xf>
    <xf numFmtId="0" fontId="12" fillId="2" borderId="15" xfId="0" applyFont="1" applyFill="1" applyBorder="1"/>
    <xf numFmtId="0" fontId="0" fillId="2" borderId="31" xfId="0" applyFill="1" applyBorder="1"/>
    <xf numFmtId="0" fontId="0" fillId="2" borderId="28" xfId="0" applyFill="1" applyBorder="1"/>
    <xf numFmtId="0" fontId="17" fillId="2" borderId="54" xfId="0" applyFont="1" applyFill="1" applyBorder="1"/>
    <xf numFmtId="0" fontId="0" fillId="2" borderId="57" xfId="0" applyFill="1" applyBorder="1"/>
    <xf numFmtId="0" fontId="17" fillId="2" borderId="19" xfId="0" applyFont="1" applyFill="1" applyBorder="1"/>
    <xf numFmtId="0" fontId="0" fillId="2" borderId="17" xfId="0" applyFill="1" applyBorder="1"/>
    <xf numFmtId="0" fontId="0" fillId="2" borderId="63" xfId="0" applyFill="1" applyBorder="1"/>
    <xf numFmtId="0" fontId="17" fillId="2" borderId="0" xfId="0" applyFont="1" applyFill="1" applyBorder="1" applyAlignment="1">
      <alignment horizontal="left" vertical="center"/>
    </xf>
    <xf numFmtId="49" fontId="13" fillId="2" borderId="0" xfId="0" applyNumberFormat="1" applyFont="1" applyFill="1" applyAlignment="1">
      <alignment horizontal="left" vertical="center" wrapText="1"/>
    </xf>
    <xf numFmtId="49" fontId="7" fillId="7" borderId="54" xfId="0" applyNumberFormat="1" applyFont="1" applyFill="1" applyBorder="1" applyAlignment="1">
      <alignment horizontal="left" vertical="top" wrapText="1"/>
    </xf>
    <xf numFmtId="49" fontId="7" fillId="7" borderId="0" xfId="0" applyNumberFormat="1" applyFont="1" applyFill="1" applyBorder="1" applyAlignment="1">
      <alignment horizontal="left" vertical="top" wrapText="1"/>
    </xf>
    <xf numFmtId="49" fontId="7" fillId="7" borderId="54" xfId="0" applyNumberFormat="1" applyFont="1" applyFill="1" applyBorder="1" applyAlignment="1">
      <alignment horizontal="left" vertical="center" wrapText="1"/>
    </xf>
    <xf numFmtId="49" fontId="7" fillId="7" borderId="0" xfId="0" applyNumberFormat="1" applyFont="1" applyFill="1" applyBorder="1" applyAlignment="1">
      <alignment horizontal="left" vertical="center" wrapText="1"/>
    </xf>
    <xf numFmtId="49" fontId="9" fillId="6" borderId="54" xfId="0" applyNumberFormat="1" applyFont="1" applyFill="1" applyBorder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0" fontId="17" fillId="2" borderId="54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57" xfId="0" applyFont="1" applyFill="1" applyBorder="1" applyAlignment="1">
      <alignment horizontal="left" vertical="top" wrapText="1"/>
    </xf>
    <xf numFmtId="0" fontId="0" fillId="9" borderId="51" xfId="0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0" fillId="9" borderId="50" xfId="0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0" fillId="12" borderId="15" xfId="0" applyFill="1" applyBorder="1" applyAlignment="1" applyProtection="1">
      <alignment horizontal="left" vertical="center"/>
      <protection locked="0"/>
    </xf>
    <xf numFmtId="0" fontId="0" fillId="12" borderId="31" xfId="0" applyFill="1" applyBorder="1" applyAlignment="1" applyProtection="1">
      <alignment horizontal="left" vertical="center"/>
      <protection locked="0"/>
    </xf>
    <xf numFmtId="0" fontId="0" fillId="12" borderId="28" xfId="0" applyFill="1" applyBorder="1" applyAlignment="1" applyProtection="1">
      <alignment horizontal="left" vertical="center"/>
      <protection locked="0"/>
    </xf>
    <xf numFmtId="0" fontId="0" fillId="12" borderId="54" xfId="0" applyFill="1" applyBorder="1" applyAlignment="1" applyProtection="1">
      <alignment horizontal="left" vertical="center"/>
      <protection locked="0"/>
    </xf>
    <xf numFmtId="0" fontId="0" fillId="12" borderId="0" xfId="0" applyFill="1" applyAlignment="1" applyProtection="1">
      <alignment horizontal="left" vertical="center"/>
      <protection locked="0"/>
    </xf>
    <xf numFmtId="0" fontId="0" fillId="12" borderId="57" xfId="0" applyFill="1" applyBorder="1" applyAlignment="1" applyProtection="1">
      <alignment horizontal="left" vertical="center"/>
      <protection locked="0"/>
    </xf>
    <xf numFmtId="0" fontId="0" fillId="12" borderId="10" xfId="0" applyFill="1" applyBorder="1" applyAlignment="1" applyProtection="1">
      <alignment horizontal="left" vertical="center"/>
      <protection locked="0"/>
    </xf>
    <xf numFmtId="0" fontId="0" fillId="12" borderId="58" xfId="0" applyFill="1" applyBorder="1" applyAlignment="1" applyProtection="1">
      <alignment horizontal="left" vertical="center"/>
      <protection locked="0"/>
    </xf>
    <xf numFmtId="0" fontId="0" fillId="12" borderId="55" xfId="0" applyFill="1" applyBorder="1" applyAlignment="1" applyProtection="1">
      <alignment horizontal="left" vertical="center"/>
      <protection locked="0"/>
    </xf>
    <xf numFmtId="0" fontId="23" fillId="6" borderId="15" xfId="0" applyFont="1" applyFill="1" applyBorder="1" applyAlignment="1">
      <alignment horizontal="left" vertical="center" wrapText="1"/>
    </xf>
    <xf numFmtId="0" fontId="23" fillId="6" borderId="31" xfId="0" applyFont="1" applyFill="1" applyBorder="1" applyAlignment="1">
      <alignment horizontal="left" vertical="center" wrapText="1"/>
    </xf>
    <xf numFmtId="0" fontId="23" fillId="6" borderId="28" xfId="0" applyFont="1" applyFill="1" applyBorder="1" applyAlignment="1">
      <alignment horizontal="left" vertical="center" wrapText="1"/>
    </xf>
    <xf numFmtId="0" fontId="23" fillId="6" borderId="19" xfId="0" applyFont="1" applyFill="1" applyBorder="1" applyAlignment="1">
      <alignment horizontal="left" vertical="center" wrapText="1"/>
    </xf>
    <xf numFmtId="0" fontId="23" fillId="6" borderId="17" xfId="0" applyFont="1" applyFill="1" applyBorder="1" applyAlignment="1">
      <alignment horizontal="left" vertical="center" wrapText="1"/>
    </xf>
    <xf numFmtId="0" fontId="23" fillId="6" borderId="63" xfId="0" applyFont="1" applyFill="1" applyBorder="1" applyAlignment="1">
      <alignment horizontal="left" vertical="center" wrapText="1"/>
    </xf>
    <xf numFmtId="0" fontId="0" fillId="12" borderId="65" xfId="0" applyFill="1" applyBorder="1" applyAlignment="1" applyProtection="1">
      <alignment horizontal="left" vertical="center"/>
      <protection locked="0"/>
    </xf>
    <xf numFmtId="0" fontId="0" fillId="12" borderId="59" xfId="0" applyFill="1" applyBorder="1" applyAlignment="1" applyProtection="1">
      <alignment horizontal="left" vertical="center"/>
      <protection locked="0"/>
    </xf>
    <xf numFmtId="0" fontId="0" fillId="12" borderId="56" xfId="0" applyFill="1" applyBorder="1" applyAlignment="1" applyProtection="1">
      <alignment horizontal="left" vertical="center"/>
      <protection locked="0"/>
    </xf>
    <xf numFmtId="0" fontId="24" fillId="6" borderId="32" xfId="0" applyFont="1" applyFill="1" applyBorder="1" applyAlignment="1">
      <alignment horizontal="center" vertical="center" wrapText="1"/>
    </xf>
    <xf numFmtId="0" fontId="24" fillId="6" borderId="40" xfId="0" applyFont="1" applyFill="1" applyBorder="1" applyAlignment="1">
      <alignment horizontal="center" vertical="center" wrapText="1"/>
    </xf>
    <xf numFmtId="0" fontId="0" fillId="2" borderId="49" xfId="0" applyFill="1" applyBorder="1" applyAlignment="1">
      <alignment horizontal="left" vertical="center" wrapText="1"/>
    </xf>
    <xf numFmtId="0" fontId="0" fillId="2" borderId="59" xfId="0" applyFill="1" applyBorder="1" applyAlignment="1">
      <alignment horizontal="left" vertical="center" wrapText="1"/>
    </xf>
    <xf numFmtId="0" fontId="0" fillId="2" borderId="48" xfId="0" applyFill="1" applyBorder="1" applyAlignment="1">
      <alignment horizontal="left" vertical="center" wrapText="1"/>
    </xf>
    <xf numFmtId="0" fontId="0" fillId="2" borderId="5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0" fontId="0" fillId="2" borderId="58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1" fillId="6" borderId="32" xfId="1" applyNumberFormat="1" applyFont="1" applyFill="1" applyBorder="1" applyAlignment="1">
      <alignment horizontal="center" vertical="center" wrapText="1"/>
    </xf>
    <xf numFmtId="0" fontId="1" fillId="6" borderId="40" xfId="1" applyNumberFormat="1" applyFont="1" applyFill="1" applyBorder="1" applyAlignment="1">
      <alignment horizontal="center" vertical="center" wrapText="1"/>
    </xf>
    <xf numFmtId="0" fontId="0" fillId="12" borderId="19" xfId="0" applyFill="1" applyBorder="1" applyAlignment="1" applyProtection="1">
      <alignment horizontal="left" vertical="center"/>
      <protection locked="0"/>
    </xf>
    <xf numFmtId="0" fontId="0" fillId="12" borderId="17" xfId="0" applyFill="1" applyBorder="1" applyAlignment="1" applyProtection="1">
      <alignment horizontal="left" vertical="center"/>
      <protection locked="0"/>
    </xf>
    <xf numFmtId="0" fontId="0" fillId="12" borderId="63" xfId="0" applyFill="1" applyBorder="1" applyAlignment="1" applyProtection="1">
      <alignment horizontal="left" vertical="center"/>
      <protection locked="0"/>
    </xf>
    <xf numFmtId="165" fontId="7" fillId="4" borderId="32" xfId="1" applyNumberFormat="1" applyFont="1" applyFill="1" applyBorder="1" applyAlignment="1">
      <alignment horizontal="center" vertical="center" wrapText="1"/>
    </xf>
    <xf numFmtId="165" fontId="7" fillId="4" borderId="40" xfId="1" applyNumberFormat="1" applyFont="1" applyFill="1" applyBorder="1" applyAlignment="1">
      <alignment horizontal="center" vertical="center" wrapText="1"/>
    </xf>
    <xf numFmtId="1" fontId="7" fillId="4" borderId="32" xfId="1" applyNumberFormat="1" applyFont="1" applyFill="1" applyBorder="1" applyAlignment="1">
      <alignment horizontal="center" vertical="center"/>
    </xf>
    <xf numFmtId="1" fontId="7" fillId="4" borderId="40" xfId="1" applyNumberFormat="1" applyFont="1" applyFill="1" applyBorder="1" applyAlignment="1">
      <alignment horizontal="center" vertical="center"/>
    </xf>
    <xf numFmtId="165" fontId="7" fillId="4" borderId="15" xfId="1" applyNumberFormat="1" applyFont="1" applyFill="1" applyBorder="1" applyAlignment="1">
      <alignment horizontal="center" vertical="center" wrapText="1"/>
    </xf>
    <xf numFmtId="165" fontId="7" fillId="4" borderId="19" xfId="1" applyNumberFormat="1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left" vertical="center" wrapText="1"/>
    </xf>
    <xf numFmtId="0" fontId="5" fillId="9" borderId="44" xfId="0" applyFont="1" applyFill="1" applyBorder="1" applyAlignment="1">
      <alignment horizontal="left" vertical="center" wrapText="1"/>
    </xf>
    <xf numFmtId="0" fontId="5" fillId="9" borderId="33" xfId="0" applyFont="1" applyFill="1" applyBorder="1" applyAlignment="1">
      <alignment horizontal="left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 wrapText="1"/>
    </xf>
    <xf numFmtId="3" fontId="7" fillId="4" borderId="60" xfId="0" applyNumberFormat="1" applyFont="1" applyFill="1" applyBorder="1" applyAlignment="1">
      <alignment horizontal="center" vertical="center" wrapText="1"/>
    </xf>
    <xf numFmtId="165" fontId="7" fillId="4" borderId="3" xfId="1" applyNumberFormat="1" applyFont="1" applyFill="1" applyBorder="1" applyAlignment="1">
      <alignment horizontal="center"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165" fontId="7" fillId="4" borderId="60" xfId="1" applyNumberFormat="1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left" vertical="center" wrapText="1"/>
    </xf>
    <xf numFmtId="0" fontId="4" fillId="9" borderId="15" xfId="0" applyFont="1" applyFill="1" applyBorder="1" applyAlignment="1">
      <alignment horizontal="left" vertical="center" wrapText="1"/>
    </xf>
    <xf numFmtId="0" fontId="4" fillId="9" borderId="54" xfId="0" applyFont="1" applyFill="1" applyBorder="1" applyAlignment="1">
      <alignment horizontal="left" vertical="center" wrapText="1"/>
    </xf>
    <xf numFmtId="0" fontId="4" fillId="9" borderId="1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B0D2B"/>
      <color rgb="FF97A595"/>
      <color rgb="FFE5E5E5"/>
      <color rgb="FF5D79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28996-24B6-4D13-971B-0AEB5354E14C}">
  <dimension ref="A1:AA63"/>
  <sheetViews>
    <sheetView workbookViewId="0">
      <selection activeCell="E16" sqref="E16"/>
    </sheetView>
  </sheetViews>
  <sheetFormatPr defaultColWidth="8.85546875" defaultRowHeight="15" x14ac:dyDescent="0.25"/>
  <cols>
    <col min="1" max="16384" width="8.85546875" style="18"/>
  </cols>
  <sheetData>
    <row r="1" spans="1:27" ht="21" customHeight="1" x14ac:dyDescent="0.25">
      <c r="A1" s="314" t="s">
        <v>65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3" spans="1:27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18.75" customHeight="1" x14ac:dyDescent="0.25">
      <c r="A4" s="312" t="s">
        <v>66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18.75" customHeight="1" x14ac:dyDescent="0.25">
      <c r="A5" s="23" t="s">
        <v>67</v>
      </c>
      <c r="B5" s="23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8.75" customHeight="1" x14ac:dyDescent="0.25">
      <c r="A6" s="23"/>
      <c r="B6" s="23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x14ac:dyDescent="0.25">
      <c r="A7" s="24" t="s">
        <v>68</v>
      </c>
      <c r="B7" s="23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x14ac:dyDescent="0.25">
      <c r="A8" s="25" t="s">
        <v>20</v>
      </c>
      <c r="B8" s="23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x14ac:dyDescent="0.25">
      <c r="A9" s="25" t="s">
        <v>38</v>
      </c>
      <c r="B9" s="2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x14ac:dyDescent="0.25">
      <c r="A10" s="25" t="s">
        <v>37</v>
      </c>
      <c r="B10" s="23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x14ac:dyDescent="0.25">
      <c r="A11" s="25" t="s">
        <v>41</v>
      </c>
      <c r="B11" s="2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x14ac:dyDescent="0.25">
      <c r="A12" s="25"/>
      <c r="B12" s="2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s="20" customFormat="1" ht="15" customHeight="1" x14ac:dyDescent="0.25">
      <c r="A13" s="310" t="s">
        <v>69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15" customHeight="1" x14ac:dyDescent="0.25">
      <c r="A14" s="17" t="s">
        <v>70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25">
      <c r="A15" s="17" t="s">
        <v>51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x14ac:dyDescent="0.25">
      <c r="A16" s="17" t="s">
        <v>39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x14ac:dyDescent="0.25">
      <c r="A17" s="17" t="s">
        <v>40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x14ac:dyDescent="0.25">
      <c r="A19" s="17" t="s">
        <v>71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x14ac:dyDescent="0.25">
      <c r="A21" s="17" t="s">
        <v>42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s="20" customFormat="1" x14ac:dyDescent="0.25">
      <c r="A23" s="310" t="s">
        <v>72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x14ac:dyDescent="0.25">
      <c r="A24" s="309" t="s">
        <v>73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17"/>
      <c r="T24" s="17"/>
      <c r="U24" s="17"/>
      <c r="V24" s="17"/>
      <c r="W24" s="17"/>
      <c r="X24" s="17"/>
      <c r="Y24" s="17"/>
      <c r="Z24" s="17"/>
      <c r="AA24" s="17"/>
    </row>
    <row r="25" spans="1:27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x14ac:dyDescent="0.25">
      <c r="A26" s="17" t="s">
        <v>74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x14ac:dyDescent="0.25">
      <c r="A27" s="17" t="s">
        <v>43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</sheetData>
  <mergeCells count="5">
    <mergeCell ref="A24:R24"/>
    <mergeCell ref="A23:Q23"/>
    <mergeCell ref="A4:Q4"/>
    <mergeCell ref="A13:Q13"/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B89E-AA52-45E7-9BC4-DDB5794D2D19}">
  <dimension ref="B1:R50"/>
  <sheetViews>
    <sheetView workbookViewId="0">
      <selection activeCell="C4" sqref="C4"/>
    </sheetView>
  </sheetViews>
  <sheetFormatPr defaultColWidth="8.85546875" defaultRowHeight="15" x14ac:dyDescent="0.25"/>
  <cols>
    <col min="1" max="1" width="2.5703125" style="18" customWidth="1"/>
    <col min="2" max="2" width="45" style="18" customWidth="1"/>
    <col min="3" max="3" width="41.5703125" style="18" customWidth="1"/>
    <col min="4" max="5" width="21.5703125" style="18" customWidth="1"/>
    <col min="6" max="6" width="13.140625" style="18" customWidth="1"/>
    <col min="7" max="7" width="15.5703125" style="18" customWidth="1"/>
    <col min="8" max="8" width="4.5703125" style="18" customWidth="1"/>
    <col min="9" max="9" width="35.42578125" style="18" customWidth="1"/>
    <col min="10" max="10" width="19.5703125" style="18" customWidth="1"/>
    <col min="11" max="16384" width="8.85546875" style="18"/>
  </cols>
  <sheetData>
    <row r="1" spans="2:18" ht="15.75" thickBot="1" x14ac:dyDescent="0.3"/>
    <row r="2" spans="2:18" ht="19.5" thickBot="1" x14ac:dyDescent="0.3">
      <c r="B2" s="322" t="s">
        <v>1</v>
      </c>
      <c r="C2" s="323"/>
      <c r="D2" s="323"/>
      <c r="E2" s="323"/>
      <c r="F2" s="10"/>
      <c r="G2" s="11"/>
    </row>
    <row r="3" spans="2:18" ht="31.5" thickBot="1" x14ac:dyDescent="0.35">
      <c r="B3" s="35" t="s">
        <v>117</v>
      </c>
      <c r="C3" s="239" t="s">
        <v>121</v>
      </c>
      <c r="D3" s="249" t="s">
        <v>118</v>
      </c>
      <c r="E3" s="254" t="s">
        <v>119</v>
      </c>
      <c r="F3" s="245" t="s">
        <v>2</v>
      </c>
      <c r="G3" s="9" t="s">
        <v>111</v>
      </c>
      <c r="I3" s="300" t="s">
        <v>19</v>
      </c>
      <c r="J3" s="301"/>
      <c r="K3" s="301"/>
      <c r="L3" s="301"/>
      <c r="M3" s="301"/>
      <c r="N3" s="301"/>
      <c r="O3" s="301"/>
      <c r="P3" s="301"/>
      <c r="Q3" s="302"/>
    </row>
    <row r="4" spans="2:18" ht="15.75" x14ac:dyDescent="0.25">
      <c r="B4" s="238" t="s">
        <v>3</v>
      </c>
      <c r="C4" s="240"/>
      <c r="D4" s="250">
        <v>0</v>
      </c>
      <c r="E4" s="255">
        <v>0</v>
      </c>
      <c r="F4" s="246">
        <f>SUM(D4:E4)</f>
        <v>0</v>
      </c>
      <c r="G4" s="217">
        <f>F4*$D$17</f>
        <v>0</v>
      </c>
      <c r="I4" s="303" t="s">
        <v>114</v>
      </c>
      <c r="Q4" s="304"/>
    </row>
    <row r="5" spans="2:18" ht="14.45" customHeight="1" x14ac:dyDescent="0.25">
      <c r="B5" s="29" t="s">
        <v>3</v>
      </c>
      <c r="C5" s="241"/>
      <c r="D5" s="251">
        <v>0</v>
      </c>
      <c r="E5" s="256">
        <v>0</v>
      </c>
      <c r="F5" s="247">
        <f>SUM(D5:E5)</f>
        <v>0</v>
      </c>
      <c r="G5" s="218">
        <f t="shared" ref="G5:G16" si="0">F5*$D$17</f>
        <v>0</v>
      </c>
      <c r="I5" s="316" t="s">
        <v>115</v>
      </c>
      <c r="J5" s="317"/>
      <c r="K5" s="317"/>
      <c r="L5" s="317"/>
      <c r="M5" s="317"/>
      <c r="N5" s="317"/>
      <c r="O5" s="317"/>
      <c r="P5" s="317"/>
      <c r="Q5" s="318"/>
    </row>
    <row r="6" spans="2:18" ht="14.45" customHeight="1" x14ac:dyDescent="0.25">
      <c r="B6" s="29" t="s">
        <v>3</v>
      </c>
      <c r="C6" s="242"/>
      <c r="D6" s="252">
        <v>0</v>
      </c>
      <c r="E6" s="257">
        <v>0</v>
      </c>
      <c r="F6" s="247">
        <f>SUM(D6:E6)</f>
        <v>0</v>
      </c>
      <c r="G6" s="218">
        <f t="shared" si="0"/>
        <v>0</v>
      </c>
      <c r="I6" s="316"/>
      <c r="J6" s="317"/>
      <c r="K6" s="317"/>
      <c r="L6" s="317"/>
      <c r="M6" s="317"/>
      <c r="N6" s="317"/>
      <c r="O6" s="317"/>
      <c r="P6" s="317"/>
      <c r="Q6" s="318"/>
    </row>
    <row r="7" spans="2:18" ht="16.5" thickBot="1" x14ac:dyDescent="0.3">
      <c r="B7" s="29" t="s">
        <v>3</v>
      </c>
      <c r="C7" s="242"/>
      <c r="D7" s="252">
        <v>0</v>
      </c>
      <c r="E7" s="257">
        <v>0</v>
      </c>
      <c r="F7" s="247">
        <f t="shared" ref="F7:F16" si="1">SUM(D7:E7)</f>
        <v>0</v>
      </c>
      <c r="G7" s="218">
        <f t="shared" si="0"/>
        <v>0</v>
      </c>
      <c r="I7" s="305" t="s">
        <v>116</v>
      </c>
      <c r="J7" s="306"/>
      <c r="K7" s="306"/>
      <c r="L7" s="306"/>
      <c r="M7" s="306"/>
      <c r="N7" s="306"/>
      <c r="O7" s="306"/>
      <c r="P7" s="306"/>
      <c r="Q7" s="307"/>
    </row>
    <row r="8" spans="2:18" ht="15.75" x14ac:dyDescent="0.25">
      <c r="B8" s="29" t="s">
        <v>3</v>
      </c>
      <c r="C8" s="242"/>
      <c r="D8" s="252">
        <v>0</v>
      </c>
      <c r="E8" s="257">
        <v>0</v>
      </c>
      <c r="F8" s="247">
        <f t="shared" si="1"/>
        <v>0</v>
      </c>
      <c r="G8" s="218">
        <f t="shared" si="0"/>
        <v>0</v>
      </c>
      <c r="I8" s="308"/>
      <c r="J8" s="27"/>
      <c r="K8" s="27"/>
      <c r="L8" s="27"/>
      <c r="M8" s="27"/>
      <c r="N8" s="27"/>
      <c r="O8" s="27"/>
      <c r="P8" s="27"/>
      <c r="Q8" s="27"/>
      <c r="R8" s="26"/>
    </row>
    <row r="9" spans="2:18" x14ac:dyDescent="0.25">
      <c r="B9" s="29" t="s">
        <v>3</v>
      </c>
      <c r="C9" s="242"/>
      <c r="D9" s="252">
        <v>0</v>
      </c>
      <c r="E9" s="257">
        <v>0</v>
      </c>
      <c r="F9" s="247">
        <f t="shared" si="1"/>
        <v>0</v>
      </c>
      <c r="G9" s="218">
        <f t="shared" si="0"/>
        <v>0</v>
      </c>
      <c r="I9" s="26"/>
      <c r="J9" s="26"/>
      <c r="K9" s="26"/>
      <c r="L9" s="26"/>
      <c r="M9" s="26"/>
      <c r="N9" s="26"/>
      <c r="O9" s="26"/>
      <c r="P9" s="26"/>
      <c r="Q9" s="26"/>
    </row>
    <row r="10" spans="2:18" x14ac:dyDescent="0.25">
      <c r="B10" s="29" t="s">
        <v>3</v>
      </c>
      <c r="C10" s="242"/>
      <c r="D10" s="252">
        <v>0</v>
      </c>
      <c r="E10" s="257">
        <v>0</v>
      </c>
      <c r="F10" s="247">
        <f t="shared" si="1"/>
        <v>0</v>
      </c>
      <c r="G10" s="218">
        <f t="shared" si="0"/>
        <v>0</v>
      </c>
    </row>
    <row r="11" spans="2:18" x14ac:dyDescent="0.25">
      <c r="B11" s="29" t="s">
        <v>3</v>
      </c>
      <c r="C11" s="243"/>
      <c r="D11" s="251">
        <v>0</v>
      </c>
      <c r="E11" s="257">
        <v>0</v>
      </c>
      <c r="F11" s="247">
        <f t="shared" si="1"/>
        <v>0</v>
      </c>
      <c r="G11" s="218">
        <f t="shared" si="0"/>
        <v>0</v>
      </c>
    </row>
    <row r="12" spans="2:18" x14ac:dyDescent="0.25">
      <c r="B12" s="29" t="s">
        <v>3</v>
      </c>
      <c r="C12" s="243"/>
      <c r="D12" s="251">
        <v>0</v>
      </c>
      <c r="E12" s="257">
        <v>0</v>
      </c>
      <c r="F12" s="247">
        <f t="shared" si="1"/>
        <v>0</v>
      </c>
      <c r="G12" s="218">
        <f t="shared" si="0"/>
        <v>0</v>
      </c>
    </row>
    <row r="13" spans="2:18" x14ac:dyDescent="0.25">
      <c r="B13" s="29" t="s">
        <v>3</v>
      </c>
      <c r="C13" s="243"/>
      <c r="D13" s="251">
        <v>0</v>
      </c>
      <c r="E13" s="257">
        <v>0</v>
      </c>
      <c r="F13" s="247">
        <f>SUM(D13:E13)</f>
        <v>0</v>
      </c>
      <c r="G13" s="218">
        <f t="shared" si="0"/>
        <v>0</v>
      </c>
    </row>
    <row r="14" spans="2:18" x14ac:dyDescent="0.25">
      <c r="B14" s="29" t="s">
        <v>3</v>
      </c>
      <c r="C14" s="243"/>
      <c r="D14" s="251">
        <v>0</v>
      </c>
      <c r="E14" s="257">
        <v>0</v>
      </c>
      <c r="F14" s="247">
        <f t="shared" si="1"/>
        <v>0</v>
      </c>
      <c r="G14" s="218">
        <f t="shared" si="0"/>
        <v>0</v>
      </c>
    </row>
    <row r="15" spans="2:18" x14ac:dyDescent="0.25">
      <c r="B15" s="29" t="s">
        <v>3</v>
      </c>
      <c r="C15" s="243"/>
      <c r="D15" s="251">
        <v>0</v>
      </c>
      <c r="E15" s="257">
        <v>0</v>
      </c>
      <c r="F15" s="247">
        <f t="shared" si="1"/>
        <v>0</v>
      </c>
      <c r="G15" s="218">
        <f t="shared" si="0"/>
        <v>0</v>
      </c>
    </row>
    <row r="16" spans="2:18" ht="15.75" thickBot="1" x14ac:dyDescent="0.3">
      <c r="B16" s="28" t="s">
        <v>3</v>
      </c>
      <c r="C16" s="244"/>
      <c r="D16" s="253">
        <v>0</v>
      </c>
      <c r="E16" s="222">
        <v>0</v>
      </c>
      <c r="F16" s="248">
        <f t="shared" si="1"/>
        <v>0</v>
      </c>
      <c r="G16" s="219">
        <f t="shared" si="0"/>
        <v>0</v>
      </c>
    </row>
    <row r="17" spans="2:6" ht="15.75" thickBot="1" x14ac:dyDescent="0.3">
      <c r="B17" s="261" t="s">
        <v>4</v>
      </c>
      <c r="D17" s="44">
        <v>7.4</v>
      </c>
    </row>
    <row r="18" spans="2:6" x14ac:dyDescent="0.25">
      <c r="D18" s="38"/>
    </row>
    <row r="19" spans="2:6" s="20" customFormat="1" ht="10.5" customHeight="1" x14ac:dyDescent="0.25"/>
    <row r="20" spans="2:6" ht="15.75" thickBot="1" x14ac:dyDescent="0.3"/>
    <row r="21" spans="2:6" ht="19.5" thickBot="1" x14ac:dyDescent="0.3">
      <c r="B21" s="258" t="s">
        <v>112</v>
      </c>
    </row>
    <row r="22" spans="2:6" ht="15.75" thickBot="1" x14ac:dyDescent="0.3">
      <c r="B22" s="35" t="s">
        <v>5</v>
      </c>
      <c r="C22" s="326" t="s">
        <v>6</v>
      </c>
      <c r="D22" s="327"/>
      <c r="E22" s="328"/>
      <c r="F22" s="36" t="s">
        <v>7</v>
      </c>
    </row>
    <row r="23" spans="2:6" ht="14.45" customHeight="1" x14ac:dyDescent="0.25">
      <c r="B23" s="212" t="s">
        <v>8</v>
      </c>
      <c r="C23" s="319" t="s">
        <v>75</v>
      </c>
      <c r="D23" s="320"/>
      <c r="E23" s="321"/>
      <c r="F23" s="33">
        <v>0</v>
      </c>
    </row>
    <row r="24" spans="2:6" x14ac:dyDescent="0.25">
      <c r="B24" s="212" t="s">
        <v>9</v>
      </c>
      <c r="C24" s="319" t="s">
        <v>76</v>
      </c>
      <c r="D24" s="320"/>
      <c r="E24" s="321"/>
      <c r="F24" s="33">
        <v>0</v>
      </c>
    </row>
    <row r="25" spans="2:6" x14ac:dyDescent="0.25">
      <c r="B25" s="212" t="s">
        <v>77</v>
      </c>
      <c r="C25" s="319" t="s">
        <v>78</v>
      </c>
      <c r="D25" s="320"/>
      <c r="E25" s="321"/>
      <c r="F25" s="33">
        <v>0</v>
      </c>
    </row>
    <row r="26" spans="2:6" ht="14.45" customHeight="1" x14ac:dyDescent="0.25">
      <c r="B26" s="212" t="s">
        <v>10</v>
      </c>
      <c r="C26" s="319" t="s">
        <v>79</v>
      </c>
      <c r="D26" s="320"/>
      <c r="E26" s="321"/>
      <c r="F26" s="33">
        <v>0</v>
      </c>
    </row>
    <row r="27" spans="2:6" ht="14.45" customHeight="1" x14ac:dyDescent="0.25">
      <c r="B27" s="212" t="s">
        <v>11</v>
      </c>
      <c r="C27" s="319" t="s">
        <v>80</v>
      </c>
      <c r="D27" s="320"/>
      <c r="E27" s="321"/>
      <c r="F27" s="33">
        <v>0</v>
      </c>
    </row>
    <row r="28" spans="2:6" x14ac:dyDescent="0.25">
      <c r="B28" s="212" t="s">
        <v>12</v>
      </c>
      <c r="C28" s="319"/>
      <c r="D28" s="320"/>
      <c r="E28" s="321"/>
      <c r="F28" s="33">
        <v>0</v>
      </c>
    </row>
    <row r="29" spans="2:6" x14ac:dyDescent="0.25">
      <c r="B29" s="212" t="s">
        <v>13</v>
      </c>
      <c r="C29" s="319"/>
      <c r="D29" s="320"/>
      <c r="E29" s="321"/>
      <c r="F29" s="33">
        <v>0</v>
      </c>
    </row>
    <row r="30" spans="2:6" x14ac:dyDescent="0.25">
      <c r="B30" s="212" t="s">
        <v>14</v>
      </c>
      <c r="C30" s="319"/>
      <c r="D30" s="320"/>
      <c r="E30" s="321"/>
      <c r="F30" s="33">
        <v>0</v>
      </c>
    </row>
    <row r="31" spans="2:6" x14ac:dyDescent="0.25">
      <c r="B31" s="212" t="s">
        <v>81</v>
      </c>
      <c r="C31" s="319" t="s">
        <v>82</v>
      </c>
      <c r="D31" s="320"/>
      <c r="E31" s="321"/>
      <c r="F31" s="33">
        <v>0</v>
      </c>
    </row>
    <row r="32" spans="2:6" ht="15" customHeight="1" x14ac:dyDescent="0.25">
      <c r="B32" s="212" t="s">
        <v>83</v>
      </c>
      <c r="C32" s="319" t="s">
        <v>82</v>
      </c>
      <c r="D32" s="320"/>
      <c r="E32" s="321"/>
      <c r="F32" s="33">
        <v>0</v>
      </c>
    </row>
    <row r="33" spans="2:6" ht="15" customHeight="1" x14ac:dyDescent="0.25">
      <c r="B33" s="212" t="s">
        <v>84</v>
      </c>
      <c r="C33" s="30"/>
      <c r="D33" s="31"/>
      <c r="E33" s="32"/>
      <c r="F33" s="33"/>
    </row>
    <row r="34" spans="2:6" ht="15" customHeight="1" thickBot="1" x14ac:dyDescent="0.3">
      <c r="B34" s="213"/>
      <c r="C34" s="214"/>
      <c r="D34" s="215"/>
      <c r="E34" s="216"/>
      <c r="F34" s="34"/>
    </row>
    <row r="35" spans="2:6" ht="15" customHeight="1" thickBot="1" x14ac:dyDescent="0.4">
      <c r="B35" s="22"/>
    </row>
    <row r="36" spans="2:6" ht="30" x14ac:dyDescent="0.25">
      <c r="B36" s="40" t="s">
        <v>15</v>
      </c>
      <c r="C36" s="41" t="s">
        <v>85</v>
      </c>
      <c r="D36" s="42" t="s">
        <v>86</v>
      </c>
      <c r="E36" s="41" t="s">
        <v>16</v>
      </c>
      <c r="F36" s="43" t="s">
        <v>17</v>
      </c>
    </row>
    <row r="37" spans="2:6" x14ac:dyDescent="0.25">
      <c r="B37" s="227" t="s">
        <v>18</v>
      </c>
      <c r="C37" s="224">
        <v>0</v>
      </c>
      <c r="D37" s="224">
        <v>0</v>
      </c>
      <c r="E37" s="225">
        <v>0</v>
      </c>
      <c r="F37" s="220">
        <f>SUM(C37:E37)</f>
        <v>0</v>
      </c>
    </row>
    <row r="38" spans="2:6" x14ac:dyDescent="0.25">
      <c r="B38" s="228" t="s">
        <v>18</v>
      </c>
      <c r="C38" s="229">
        <v>0</v>
      </c>
      <c r="D38" s="230">
        <v>0</v>
      </c>
      <c r="E38" s="231">
        <v>0</v>
      </c>
      <c r="F38" s="232">
        <f>SUM(C38:E38)</f>
        <v>0</v>
      </c>
    </row>
    <row r="39" spans="2:6" x14ac:dyDescent="0.25">
      <c r="B39" s="228" t="s">
        <v>18</v>
      </c>
      <c r="C39" s="229">
        <v>0</v>
      </c>
      <c r="D39" s="230">
        <v>0</v>
      </c>
      <c r="E39" s="231">
        <v>0</v>
      </c>
      <c r="F39" s="232">
        <f>SUM(C39:E39)</f>
        <v>0</v>
      </c>
    </row>
    <row r="40" spans="2:6" ht="15.75" thickBot="1" x14ac:dyDescent="0.3">
      <c r="B40" s="37" t="s">
        <v>18</v>
      </c>
      <c r="C40" s="34">
        <v>0</v>
      </c>
      <c r="D40" s="34">
        <v>0</v>
      </c>
      <c r="E40" s="226">
        <v>0</v>
      </c>
      <c r="F40" s="221">
        <f>SUM(C40:E40)</f>
        <v>0</v>
      </c>
    </row>
    <row r="41" spans="2:6" ht="15.75" x14ac:dyDescent="0.25">
      <c r="B41" s="21"/>
    </row>
    <row r="42" spans="2:6" s="20" customFormat="1" ht="15.75" x14ac:dyDescent="0.25">
      <c r="B42" s="39"/>
    </row>
    <row r="43" spans="2:6" ht="16.5" thickBot="1" x14ac:dyDescent="0.3">
      <c r="B43" s="21"/>
    </row>
    <row r="44" spans="2:6" ht="18.75" x14ac:dyDescent="0.25">
      <c r="B44" s="324" t="s">
        <v>87</v>
      </c>
      <c r="C44" s="325"/>
    </row>
    <row r="45" spans="2:6" x14ac:dyDescent="0.25">
      <c r="B45" s="259" t="s">
        <v>21</v>
      </c>
      <c r="C45" s="260" t="s">
        <v>36</v>
      </c>
    </row>
    <row r="46" spans="2:6" x14ac:dyDescent="0.25">
      <c r="B46" s="235" t="s">
        <v>35</v>
      </c>
      <c r="C46" s="234">
        <v>0</v>
      </c>
    </row>
    <row r="47" spans="2:6" x14ac:dyDescent="0.25">
      <c r="B47" s="236" t="s">
        <v>35</v>
      </c>
      <c r="C47" s="237">
        <v>0</v>
      </c>
    </row>
    <row r="48" spans="2:6" x14ac:dyDescent="0.25">
      <c r="B48" s="236" t="s">
        <v>35</v>
      </c>
      <c r="C48" s="237">
        <v>0</v>
      </c>
    </row>
    <row r="49" spans="2:3" ht="15.75" thickBot="1" x14ac:dyDescent="0.3">
      <c r="B49" s="233"/>
      <c r="C49" s="223">
        <v>0</v>
      </c>
    </row>
    <row r="50" spans="2:3" ht="15.75" x14ac:dyDescent="0.25">
      <c r="B50" s="21"/>
    </row>
  </sheetData>
  <mergeCells count="14">
    <mergeCell ref="I5:Q6"/>
    <mergeCell ref="C32:E32"/>
    <mergeCell ref="B2:E2"/>
    <mergeCell ref="B44:C44"/>
    <mergeCell ref="C31:E31"/>
    <mergeCell ref="C27:E27"/>
    <mergeCell ref="C28:E28"/>
    <mergeCell ref="C29:E29"/>
    <mergeCell ref="C30:E30"/>
    <mergeCell ref="C26:E26"/>
    <mergeCell ref="C22:E22"/>
    <mergeCell ref="C23:E23"/>
    <mergeCell ref="C24:E24"/>
    <mergeCell ref="C25:E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32B5-89DC-4D41-A9CF-56168B8E68D5}">
  <sheetPr>
    <pageSetUpPr fitToPage="1"/>
  </sheetPr>
  <dimension ref="B1:G43"/>
  <sheetViews>
    <sheetView tabSelected="1" zoomScaleNormal="100" workbookViewId="0">
      <pane ySplit="11" topLeftCell="A12" activePane="bottomLeft" state="frozen"/>
      <selection pane="bottomLeft" activeCell="B1" sqref="B1:F2"/>
    </sheetView>
  </sheetViews>
  <sheetFormatPr defaultColWidth="8.85546875" defaultRowHeight="15" x14ac:dyDescent="0.25"/>
  <cols>
    <col min="1" max="1" width="2.140625" style="18" customWidth="1"/>
    <col min="2" max="2" width="43.42578125" style="18" bestFit="1" customWidth="1"/>
    <col min="3" max="5" width="11.5703125" style="18" customWidth="1"/>
    <col min="6" max="6" width="12.5703125" style="45" bestFit="1" customWidth="1"/>
    <col min="7" max="7" width="15.42578125" style="18" bestFit="1" customWidth="1"/>
    <col min="8" max="16384" width="8.85546875" style="18"/>
  </cols>
  <sheetData>
    <row r="1" spans="2:7" ht="31.5" customHeight="1" x14ac:dyDescent="0.25">
      <c r="B1" s="338" t="s">
        <v>120</v>
      </c>
      <c r="C1" s="339"/>
      <c r="D1" s="339"/>
      <c r="E1" s="339"/>
      <c r="F1" s="340"/>
    </row>
    <row r="2" spans="2:7" ht="21" customHeight="1" thickBot="1" x14ac:dyDescent="0.3">
      <c r="B2" s="341"/>
      <c r="C2" s="342"/>
      <c r="D2" s="342"/>
      <c r="E2" s="342"/>
      <c r="F2" s="343"/>
    </row>
    <row r="3" spans="2:7" ht="21.75" thickBot="1" x14ac:dyDescent="0.3">
      <c r="B3" s="49"/>
      <c r="C3" s="50"/>
      <c r="D3" s="50"/>
    </row>
    <row r="4" spans="2:7" x14ac:dyDescent="0.25">
      <c r="B4" s="51" t="s">
        <v>88</v>
      </c>
      <c r="C4" s="329" t="s">
        <v>89</v>
      </c>
      <c r="D4" s="330"/>
      <c r="E4" s="330"/>
      <c r="F4" s="331"/>
    </row>
    <row r="5" spans="2:7" x14ac:dyDescent="0.25">
      <c r="B5" s="52" t="s">
        <v>90</v>
      </c>
      <c r="C5" s="332" t="s">
        <v>89</v>
      </c>
      <c r="D5" s="333"/>
      <c r="E5" s="333"/>
      <c r="F5" s="334"/>
    </row>
    <row r="6" spans="2:7" x14ac:dyDescent="0.25">
      <c r="B6" s="53" t="s">
        <v>91</v>
      </c>
      <c r="C6" s="335" t="s">
        <v>89</v>
      </c>
      <c r="D6" s="336"/>
      <c r="E6" s="336"/>
      <c r="F6" s="337"/>
    </row>
    <row r="7" spans="2:7" x14ac:dyDescent="0.25">
      <c r="B7" s="52" t="s">
        <v>92</v>
      </c>
      <c r="C7" s="344" t="s">
        <v>89</v>
      </c>
      <c r="D7" s="345"/>
      <c r="E7" s="345"/>
      <c r="F7" s="346"/>
    </row>
    <row r="8" spans="2:7" x14ac:dyDescent="0.25">
      <c r="B8" s="52" t="s">
        <v>93</v>
      </c>
      <c r="C8" s="332" t="s">
        <v>89</v>
      </c>
      <c r="D8" s="333"/>
      <c r="E8" s="333"/>
      <c r="F8" s="334"/>
    </row>
    <row r="9" spans="2:7" x14ac:dyDescent="0.25">
      <c r="B9" s="52" t="s">
        <v>94</v>
      </c>
      <c r="C9" s="332" t="s">
        <v>89</v>
      </c>
      <c r="D9" s="333"/>
      <c r="E9" s="333"/>
      <c r="F9" s="334"/>
    </row>
    <row r="10" spans="2:7" x14ac:dyDescent="0.25">
      <c r="B10" s="52" t="s">
        <v>95</v>
      </c>
      <c r="C10" s="332">
        <v>2023</v>
      </c>
      <c r="D10" s="333"/>
      <c r="E10" s="333"/>
      <c r="F10" s="334"/>
    </row>
    <row r="11" spans="2:7" ht="15.75" thickBot="1" x14ac:dyDescent="0.3">
      <c r="B11" s="54" t="s">
        <v>96</v>
      </c>
      <c r="C11" s="360">
        <v>2024</v>
      </c>
      <c r="D11" s="361"/>
      <c r="E11" s="361"/>
      <c r="F11" s="362"/>
    </row>
    <row r="13" spans="2:7" s="20" customFormat="1" x14ac:dyDescent="0.25">
      <c r="F13" s="56"/>
    </row>
    <row r="14" spans="2:7" ht="15.75" thickBot="1" x14ac:dyDescent="0.3"/>
    <row r="15" spans="2:7" ht="30" x14ac:dyDescent="0.25">
      <c r="B15" s="347" t="s">
        <v>29</v>
      </c>
      <c r="C15" s="5" t="str">
        <f>"Year 1
"&amp;$C$10&amp;""</f>
        <v>Year 1
2023</v>
      </c>
      <c r="D15" s="57" t="str">
        <f>"Year 2
"&amp;$C$10+1&amp;""</f>
        <v>Year 2
2024</v>
      </c>
      <c r="E15" s="58" t="s">
        <v>22</v>
      </c>
      <c r="F15" s="358" t="s">
        <v>97</v>
      </c>
      <c r="G15" s="46"/>
    </row>
    <row r="16" spans="2:7" ht="32.25" customHeight="1" thickBot="1" x14ac:dyDescent="0.3">
      <c r="B16" s="348"/>
      <c r="C16" s="6" t="s">
        <v>0</v>
      </c>
      <c r="D16" s="7" t="s">
        <v>0</v>
      </c>
      <c r="E16" s="59" t="s">
        <v>0</v>
      </c>
      <c r="F16" s="359"/>
      <c r="G16" s="46"/>
    </row>
    <row r="17" spans="2:7" x14ac:dyDescent="0.25">
      <c r="B17" s="77" t="s">
        <v>32</v>
      </c>
      <c r="C17" s="274">
        <f>+'Year 1 20xx'!$I$41</f>
        <v>0</v>
      </c>
      <c r="D17" s="275">
        <f>'Year 2 20xx'!$I$41</f>
        <v>0</v>
      </c>
      <c r="E17" s="276">
        <f>+$C$17+$D$17</f>
        <v>0</v>
      </c>
      <c r="F17" s="78" t="e">
        <f>+$E$17/$E$21</f>
        <v>#DIV/0!</v>
      </c>
      <c r="G17" s="46"/>
    </row>
    <row r="18" spans="2:7" x14ac:dyDescent="0.25">
      <c r="B18" s="79" t="s">
        <v>30</v>
      </c>
      <c r="C18" s="277">
        <f>'Year 1 20xx'!$N$41</f>
        <v>0</v>
      </c>
      <c r="D18" s="278">
        <f>'Year 2 20xx'!$N$41</f>
        <v>0</v>
      </c>
      <c r="E18" s="279">
        <f>+$C$18+$D$18</f>
        <v>0</v>
      </c>
      <c r="F18" s="80" t="e">
        <f>+$E$18/$E$21</f>
        <v>#DIV/0!</v>
      </c>
      <c r="G18" s="46"/>
    </row>
    <row r="19" spans="2:7" ht="15.75" thickBot="1" x14ac:dyDescent="0.3">
      <c r="B19" s="81" t="s">
        <v>31</v>
      </c>
      <c r="C19" s="280">
        <f>'Year 1 20xx'!$O$41</f>
        <v>0</v>
      </c>
      <c r="D19" s="281">
        <f>'Year 2 20xx'!$O$41</f>
        <v>0</v>
      </c>
      <c r="E19" s="282">
        <f>+$C$19+$D$19</f>
        <v>0</v>
      </c>
      <c r="F19" s="82" t="e">
        <f>+$E$19/$E$21</f>
        <v>#DIV/0!</v>
      </c>
      <c r="G19" s="46"/>
    </row>
    <row r="20" spans="2:7" ht="18.600000000000001" customHeight="1" thickBot="1" x14ac:dyDescent="0.3">
      <c r="B20" s="26"/>
      <c r="C20" s="68"/>
      <c r="D20" s="68"/>
      <c r="E20" s="68"/>
      <c r="F20" s="60"/>
      <c r="G20" s="46"/>
    </row>
    <row r="21" spans="2:7" ht="15.75" thickBot="1" x14ac:dyDescent="0.3">
      <c r="B21" s="4" t="s">
        <v>100</v>
      </c>
      <c r="C21" s="283">
        <f>SUM($C$17:$C$19)</f>
        <v>0</v>
      </c>
      <c r="D21" s="284">
        <f>SUM($D$17:$D$19)</f>
        <v>0</v>
      </c>
      <c r="E21" s="285">
        <f>SUM($E$17:$E$19)</f>
        <v>0</v>
      </c>
      <c r="F21" s="63" t="e">
        <f>+$F$19+$F$18+$F$17</f>
        <v>#DIV/0!</v>
      </c>
      <c r="G21" s="46"/>
    </row>
    <row r="22" spans="2:7" x14ac:dyDescent="0.25">
      <c r="B22" s="18" t="s">
        <v>33</v>
      </c>
      <c r="C22" s="46"/>
      <c r="D22" s="46"/>
      <c r="E22" s="46"/>
      <c r="F22" s="47"/>
      <c r="G22" s="46"/>
    </row>
    <row r="23" spans="2:7" x14ac:dyDescent="0.25">
      <c r="C23" s="46"/>
      <c r="D23" s="46"/>
      <c r="E23" s="46"/>
      <c r="F23" s="47"/>
      <c r="G23" s="46"/>
    </row>
    <row r="24" spans="2:7" s="20" customFormat="1" x14ac:dyDescent="0.25">
      <c r="C24" s="61"/>
      <c r="D24" s="61"/>
      <c r="E24" s="61"/>
      <c r="F24" s="62"/>
      <c r="G24" s="61"/>
    </row>
    <row r="25" spans="2:7" ht="15.75" thickBot="1" x14ac:dyDescent="0.3">
      <c r="B25" s="48"/>
    </row>
    <row r="26" spans="2:7" ht="30" x14ac:dyDescent="0.25">
      <c r="B26" s="347" t="s">
        <v>98</v>
      </c>
      <c r="C26" s="5" t="str">
        <f>"Year 1
"&amp;$C$10&amp;""</f>
        <v>Year 1
2023</v>
      </c>
      <c r="D26" s="57" t="str">
        <f>"Year 2
"&amp;$C$10+1&amp;""</f>
        <v>Year 2
2024</v>
      </c>
      <c r="E26" s="58" t="s">
        <v>22</v>
      </c>
      <c r="F26" s="358" t="s">
        <v>97</v>
      </c>
    </row>
    <row r="27" spans="2:7" ht="15.75" thickBot="1" x14ac:dyDescent="0.3">
      <c r="B27" s="348"/>
      <c r="C27" s="64" t="s">
        <v>0</v>
      </c>
      <c r="D27" s="65" t="s">
        <v>0</v>
      </c>
      <c r="E27" s="71" t="s">
        <v>0</v>
      </c>
      <c r="F27" s="359"/>
    </row>
    <row r="28" spans="2:7" ht="15.75" thickBot="1" x14ac:dyDescent="0.3">
      <c r="B28" s="2" t="s">
        <v>52</v>
      </c>
      <c r="C28" s="205">
        <f>$C$29</f>
        <v>0</v>
      </c>
      <c r="D28" s="286">
        <f>$D$29</f>
        <v>0</v>
      </c>
      <c r="E28" s="287">
        <f>$E$29</f>
        <v>0</v>
      </c>
      <c r="F28" s="72" t="e">
        <f>E28/$E$34</f>
        <v>#DIV/0!</v>
      </c>
    </row>
    <row r="29" spans="2:7" x14ac:dyDescent="0.25">
      <c r="B29" s="3" t="s">
        <v>52</v>
      </c>
      <c r="C29" s="288">
        <f>SUM($C$30:$C$31)</f>
        <v>0</v>
      </c>
      <c r="D29" s="289">
        <f>SUM($D$30:$D$31)</f>
        <v>0</v>
      </c>
      <c r="E29" s="290">
        <f>SUM($E$30:$E$31)</f>
        <v>0</v>
      </c>
      <c r="F29" s="73" t="e">
        <f>E29/$E$34</f>
        <v>#DIV/0!</v>
      </c>
    </row>
    <row r="30" spans="2:7" x14ac:dyDescent="0.25">
      <c r="B30" s="83" t="s">
        <v>53</v>
      </c>
      <c r="C30" s="291">
        <f>'Year 1 20xx'!$P$7</f>
        <v>0</v>
      </c>
      <c r="D30" s="292">
        <f>+'Year 2 20xx'!$P$7</f>
        <v>0</v>
      </c>
      <c r="E30" s="293">
        <f>+C30+D30</f>
        <v>0</v>
      </c>
      <c r="F30" s="74" t="e">
        <f>E30/$E$34</f>
        <v>#DIV/0!</v>
      </c>
    </row>
    <row r="31" spans="2:7" ht="15.75" thickBot="1" x14ac:dyDescent="0.3">
      <c r="B31" s="69" t="s">
        <v>54</v>
      </c>
      <c r="C31" s="294">
        <f>'Year 1 20xx'!$P$20</f>
        <v>0</v>
      </c>
      <c r="D31" s="295">
        <f>+'Year 2 20xx'!$P$20</f>
        <v>0</v>
      </c>
      <c r="E31" s="296">
        <f t="shared" ref="E31" si="0">+C31+D31</f>
        <v>0</v>
      </c>
      <c r="F31" s="75" t="e">
        <f>E31/$E$34</f>
        <v>#DIV/0!</v>
      </c>
    </row>
    <row r="32" spans="2:7" ht="15.75" thickBot="1" x14ac:dyDescent="0.3">
      <c r="B32" s="2" t="s">
        <v>25</v>
      </c>
      <c r="C32" s="203">
        <f>+'Year 1 20xx'!P$39</f>
        <v>0</v>
      </c>
      <c r="D32" s="204">
        <f>+'Year 2 20xx'!P$39</f>
        <v>0</v>
      </c>
      <c r="E32" s="287">
        <f>+$C$32+$D$32</f>
        <v>0</v>
      </c>
      <c r="F32" s="72" t="e">
        <f>E32/E34</f>
        <v>#DIV/0!</v>
      </c>
    </row>
    <row r="33" spans="2:7" ht="15.75" thickBot="1" x14ac:dyDescent="0.3">
      <c r="F33" s="18"/>
    </row>
    <row r="34" spans="2:7" ht="15.75" thickBot="1" x14ac:dyDescent="0.3">
      <c r="B34" s="4" t="s">
        <v>100</v>
      </c>
      <c r="C34" s="297">
        <f>+$C$28+$C$32</f>
        <v>0</v>
      </c>
      <c r="D34" s="298">
        <f>+$D$28+$D$32</f>
        <v>0</v>
      </c>
      <c r="E34" s="299">
        <f>+$D$34+$C$34</f>
        <v>0</v>
      </c>
      <c r="F34" s="76" t="e">
        <f>E34/$E$34</f>
        <v>#DIV/0!</v>
      </c>
    </row>
    <row r="36" spans="2:7" ht="14.45" customHeight="1" x14ac:dyDescent="0.25">
      <c r="B36" s="349" t="s">
        <v>99</v>
      </c>
      <c r="C36" s="350"/>
      <c r="D36" s="350"/>
      <c r="E36" s="351"/>
      <c r="F36" s="66"/>
      <c r="G36" s="66"/>
    </row>
    <row r="37" spans="2:7" x14ac:dyDescent="0.25">
      <c r="B37" s="352"/>
      <c r="C37" s="353"/>
      <c r="D37" s="353"/>
      <c r="E37" s="354"/>
      <c r="F37" s="66"/>
      <c r="G37" s="66"/>
    </row>
    <row r="38" spans="2:7" x14ac:dyDescent="0.25">
      <c r="B38" s="355"/>
      <c r="C38" s="356"/>
      <c r="D38" s="356"/>
      <c r="E38" s="357"/>
      <c r="F38" s="67"/>
      <c r="G38" s="26"/>
    </row>
    <row r="39" spans="2:7" x14ac:dyDescent="0.25">
      <c r="B39" s="66"/>
      <c r="C39" s="66"/>
      <c r="D39" s="66"/>
      <c r="E39" s="66"/>
      <c r="F39" s="67"/>
      <c r="G39" s="26"/>
    </row>
    <row r="40" spans="2:7" x14ac:dyDescent="0.25">
      <c r="B40" s="66"/>
      <c r="C40" s="66"/>
      <c r="D40" s="66"/>
      <c r="E40" s="66"/>
      <c r="F40" s="67"/>
      <c r="G40" s="26"/>
    </row>
    <row r="41" spans="2:7" x14ac:dyDescent="0.25">
      <c r="B41" s="66"/>
      <c r="C41" s="66"/>
      <c r="D41" s="66"/>
      <c r="E41" s="66"/>
      <c r="F41" s="67"/>
      <c r="G41" s="26"/>
    </row>
    <row r="42" spans="2:7" x14ac:dyDescent="0.25">
      <c r="B42" s="66"/>
      <c r="C42" s="66"/>
      <c r="D42" s="66"/>
      <c r="E42" s="66"/>
      <c r="F42" s="67"/>
      <c r="G42" s="26"/>
    </row>
    <row r="43" spans="2:7" x14ac:dyDescent="0.25">
      <c r="B43" s="26"/>
      <c r="C43" s="26"/>
      <c r="D43" s="26"/>
      <c r="E43" s="26"/>
      <c r="F43" s="67"/>
      <c r="G43" s="26"/>
    </row>
  </sheetData>
  <mergeCells count="14">
    <mergeCell ref="B15:B16"/>
    <mergeCell ref="B26:B27"/>
    <mergeCell ref="B36:E38"/>
    <mergeCell ref="F26:F27"/>
    <mergeCell ref="C8:F8"/>
    <mergeCell ref="C9:F9"/>
    <mergeCell ref="C10:F10"/>
    <mergeCell ref="C11:F11"/>
    <mergeCell ref="F15:F16"/>
    <mergeCell ref="C4:F4"/>
    <mergeCell ref="C5:F5"/>
    <mergeCell ref="C6:F6"/>
    <mergeCell ref="B1:F2"/>
    <mergeCell ref="C7:F7"/>
  </mergeCells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1F22-A55B-4AF9-900D-FF4DEF6843AB}">
  <sheetPr>
    <pageSetUpPr fitToPage="1"/>
  </sheetPr>
  <dimension ref="B1:S159"/>
  <sheetViews>
    <sheetView zoomScaleNormal="100" workbookViewId="0">
      <pane ySplit="5" topLeftCell="A6" activePane="bottomLeft" state="frozen"/>
      <selection pane="bottomLeft" activeCell="C33" sqref="C33:C38"/>
    </sheetView>
  </sheetViews>
  <sheetFormatPr defaultColWidth="8.5703125" defaultRowHeight="15" x14ac:dyDescent="0.25"/>
  <cols>
    <col min="1" max="1" width="2.5703125" style="18" customWidth="1"/>
    <col min="2" max="2" width="44" style="18" customWidth="1"/>
    <col min="3" max="3" width="54" style="85" bestFit="1" customWidth="1"/>
    <col min="4" max="4" width="20" style="85" customWidth="1"/>
    <col min="5" max="6" width="14.42578125" style="85" customWidth="1"/>
    <col min="7" max="8" width="14.5703125" style="86" customWidth="1"/>
    <col min="9" max="9" width="14.42578125" style="87" bestFit="1" customWidth="1"/>
    <col min="10" max="10" width="15" style="86" customWidth="1"/>
    <col min="11" max="11" width="15.140625" style="86" customWidth="1"/>
    <col min="12" max="13" width="15.5703125" style="86" customWidth="1"/>
    <col min="14" max="14" width="19.5703125" style="92" customWidth="1"/>
    <col min="15" max="15" width="17.42578125" style="86" customWidth="1"/>
    <col min="16" max="16" width="13.85546875" style="93" customWidth="1"/>
    <col min="17" max="16384" width="8.5703125" style="18"/>
  </cols>
  <sheetData>
    <row r="1" spans="2:16" ht="21.75" thickBot="1" x14ac:dyDescent="0.3">
      <c r="B1" s="84" t="str">
        <f>"Detailed budget for "&amp;'Total Budget'!C10&amp;""</f>
        <v>Detailed budget for 2023</v>
      </c>
    </row>
    <row r="3" spans="2:16" ht="15.75" thickBot="1" x14ac:dyDescent="0.3">
      <c r="J3" s="88"/>
      <c r="K3" s="88"/>
      <c r="L3" s="88"/>
      <c r="M3" s="88"/>
      <c r="N3" s="89"/>
      <c r="O3" s="88"/>
      <c r="P3" s="90"/>
    </row>
    <row r="4" spans="2:16" s="55" customFormat="1" ht="29.45" customHeight="1" x14ac:dyDescent="0.25">
      <c r="B4" s="372" t="s">
        <v>52</v>
      </c>
      <c r="C4" s="374" t="s">
        <v>103</v>
      </c>
      <c r="D4" s="375"/>
      <c r="E4" s="375"/>
      <c r="F4" s="375"/>
      <c r="G4" s="375"/>
      <c r="H4" s="375"/>
      <c r="I4" s="376"/>
      <c r="J4" s="377" t="s">
        <v>104</v>
      </c>
      <c r="K4" s="378"/>
      <c r="L4" s="378"/>
      <c r="M4" s="378"/>
      <c r="N4" s="379"/>
      <c r="O4" s="363" t="s">
        <v>105</v>
      </c>
      <c r="P4" s="365" t="s">
        <v>100</v>
      </c>
    </row>
    <row r="5" spans="2:16" s="55" customFormat="1" ht="45.75" thickBot="1" x14ac:dyDescent="0.3">
      <c r="B5" s="373"/>
      <c r="C5" s="133" t="s">
        <v>34</v>
      </c>
      <c r="D5" s="134" t="s">
        <v>101</v>
      </c>
      <c r="E5" s="134" t="s">
        <v>44</v>
      </c>
      <c r="F5" s="135" t="s">
        <v>50</v>
      </c>
      <c r="G5" s="206" t="s">
        <v>109</v>
      </c>
      <c r="H5" s="136" t="s">
        <v>102</v>
      </c>
      <c r="I5" s="137" t="s">
        <v>110</v>
      </c>
      <c r="J5" s="138" t="s">
        <v>108</v>
      </c>
      <c r="K5" s="139" t="s">
        <v>23</v>
      </c>
      <c r="L5" s="139" t="s">
        <v>106</v>
      </c>
      <c r="M5" s="140" t="s">
        <v>107</v>
      </c>
      <c r="N5" s="141" t="s">
        <v>24</v>
      </c>
      <c r="O5" s="364"/>
      <c r="P5" s="366"/>
    </row>
    <row r="6" spans="2:16" s="55" customFormat="1" ht="21" customHeight="1" thickBot="1" x14ac:dyDescent="0.3">
      <c r="B6" s="8" t="s">
        <v>52</v>
      </c>
      <c r="C6" s="13"/>
      <c r="D6" s="14"/>
      <c r="E6" s="122">
        <f t="shared" ref="E6:M6" si="0">E7+E20</f>
        <v>0</v>
      </c>
      <c r="F6" s="122">
        <f t="shared" si="0"/>
        <v>0</v>
      </c>
      <c r="G6" s="122">
        <f t="shared" si="0"/>
        <v>0</v>
      </c>
      <c r="H6" s="148">
        <f>H7+H20</f>
        <v>0</v>
      </c>
      <c r="I6" s="149">
        <f t="shared" si="0"/>
        <v>0</v>
      </c>
      <c r="J6" s="158">
        <f t="shared" si="0"/>
        <v>0</v>
      </c>
      <c r="K6" s="148">
        <f t="shared" si="0"/>
        <v>0</v>
      </c>
      <c r="L6" s="148">
        <f t="shared" si="0"/>
        <v>0</v>
      </c>
      <c r="M6" s="148">
        <f t="shared" si="0"/>
        <v>0</v>
      </c>
      <c r="N6" s="159">
        <f>N7+N20</f>
        <v>0</v>
      </c>
      <c r="O6" s="160">
        <f>O7+O20</f>
        <v>0</v>
      </c>
      <c r="P6" s="160">
        <f>P7+P20</f>
        <v>0</v>
      </c>
    </row>
    <row r="7" spans="2:16" s="24" customFormat="1" ht="15.75" thickBot="1" x14ac:dyDescent="0.3">
      <c r="B7" s="12" t="s">
        <v>53</v>
      </c>
      <c r="C7" s="1"/>
      <c r="D7" s="123"/>
      <c r="E7" s="113">
        <f t="shared" ref="E7:J7" si="1">SUM(E8:E19)</f>
        <v>0</v>
      </c>
      <c r="F7" s="113">
        <f t="shared" si="1"/>
        <v>0</v>
      </c>
      <c r="G7" s="113">
        <f t="shared" si="1"/>
        <v>0</v>
      </c>
      <c r="H7" s="150">
        <f t="shared" si="1"/>
        <v>0</v>
      </c>
      <c r="I7" s="151">
        <f t="shared" si="1"/>
        <v>0</v>
      </c>
      <c r="J7" s="161">
        <f t="shared" si="1"/>
        <v>0</v>
      </c>
      <c r="K7" s="150">
        <f t="shared" ref="K7:L7" si="2">SUM(K8:K19)</f>
        <v>0</v>
      </c>
      <c r="L7" s="150">
        <f t="shared" si="2"/>
        <v>0</v>
      </c>
      <c r="M7" s="150">
        <f t="shared" ref="M7" si="3">SUM(M8:M19)</f>
        <v>0</v>
      </c>
      <c r="N7" s="151">
        <f>SUM(N8:N19)</f>
        <v>0</v>
      </c>
      <c r="O7" s="162">
        <f>SUM(O8:O19)</f>
        <v>0</v>
      </c>
      <c r="P7" s="162">
        <f>SUM(P8:P19)</f>
        <v>0</v>
      </c>
    </row>
    <row r="8" spans="2:16" x14ac:dyDescent="0.25">
      <c r="B8" s="380" t="s">
        <v>59</v>
      </c>
      <c r="C8" s="262" t="s">
        <v>113</v>
      </c>
      <c r="D8" s="142">
        <f>_xlfn.XLOOKUP(C8,'Fee rates and unit costs'!$B$5:$B$16,'Fee rates and unit costs'!$G$5:$G$16,0,0)</f>
        <v>0</v>
      </c>
      <c r="E8" s="101"/>
      <c r="F8" s="125">
        <f>D8*E8</f>
        <v>0</v>
      </c>
      <c r="G8" s="114"/>
      <c r="H8" s="142">
        <f t="shared" ref="H8:H28" si="4">D8*G8</f>
        <v>0</v>
      </c>
      <c r="I8" s="152">
        <f>F8+H8</f>
        <v>0</v>
      </c>
      <c r="J8" s="163"/>
      <c r="K8" s="164"/>
      <c r="L8" s="164"/>
      <c r="M8" s="165"/>
      <c r="N8" s="152">
        <f>J8+K8+L8+M8</f>
        <v>0</v>
      </c>
      <c r="O8" s="166"/>
      <c r="P8" s="152">
        <f>+I8+N8+O8</f>
        <v>0</v>
      </c>
    </row>
    <row r="9" spans="2:16" x14ac:dyDescent="0.25">
      <c r="B9" s="370"/>
      <c r="C9" s="263" t="s">
        <v>113</v>
      </c>
      <c r="D9" s="143">
        <f>_xlfn.XLOOKUP(C9,'Fee rates and unit costs'!$B$5:$B$16,'Fee rates and unit costs'!$G$5:$G$16,0,0)</f>
        <v>0</v>
      </c>
      <c r="E9" s="104"/>
      <c r="F9" s="126">
        <f t="shared" ref="F9:F27" si="5">D9*E9</f>
        <v>0</v>
      </c>
      <c r="G9" s="115"/>
      <c r="H9" s="143">
        <f t="shared" si="4"/>
        <v>0</v>
      </c>
      <c r="I9" s="153">
        <f>F9+H9</f>
        <v>0</v>
      </c>
      <c r="J9" s="167"/>
      <c r="K9" s="168"/>
      <c r="L9" s="168"/>
      <c r="M9" s="169"/>
      <c r="N9" s="153">
        <f t="shared" ref="N9:N25" si="6">J9+K9+L9+M9</f>
        <v>0</v>
      </c>
      <c r="O9" s="170"/>
      <c r="P9" s="153">
        <f t="shared" ref="P9:P28" si="7">+I9+N9+O9</f>
        <v>0</v>
      </c>
    </row>
    <row r="10" spans="2:16" x14ac:dyDescent="0.25">
      <c r="B10" s="371"/>
      <c r="C10" s="264" t="s">
        <v>113</v>
      </c>
      <c r="D10" s="144">
        <f>_xlfn.XLOOKUP(C10,'Fee rates and unit costs'!$B$5:$B$16,'Fee rates and unit costs'!$G$5:$G$16,0,0)</f>
        <v>0</v>
      </c>
      <c r="E10" s="107"/>
      <c r="F10" s="127">
        <f t="shared" si="5"/>
        <v>0</v>
      </c>
      <c r="G10" s="116"/>
      <c r="H10" s="144">
        <f t="shared" si="4"/>
        <v>0</v>
      </c>
      <c r="I10" s="154">
        <f t="shared" ref="I10:I28" si="8">F10+H10</f>
        <v>0</v>
      </c>
      <c r="J10" s="171"/>
      <c r="K10" s="172"/>
      <c r="L10" s="172"/>
      <c r="M10" s="173"/>
      <c r="N10" s="154">
        <f t="shared" si="6"/>
        <v>0</v>
      </c>
      <c r="O10" s="174"/>
      <c r="P10" s="154">
        <f t="shared" si="7"/>
        <v>0</v>
      </c>
    </row>
    <row r="11" spans="2:16" x14ac:dyDescent="0.25">
      <c r="B11" s="369" t="s">
        <v>60</v>
      </c>
      <c r="C11" s="265" t="s">
        <v>113</v>
      </c>
      <c r="D11" s="143">
        <f>_xlfn.XLOOKUP(C11,'Fee rates and unit costs'!$B$5:$B$16,'Fee rates and unit costs'!$G$5:$G$16,0,0)</f>
        <v>0</v>
      </c>
      <c r="E11" s="110"/>
      <c r="F11" s="126">
        <f t="shared" si="5"/>
        <v>0</v>
      </c>
      <c r="G11" s="117"/>
      <c r="H11" s="143">
        <f t="shared" si="4"/>
        <v>0</v>
      </c>
      <c r="I11" s="153">
        <f t="shared" si="8"/>
        <v>0</v>
      </c>
      <c r="J11" s="175"/>
      <c r="K11" s="176"/>
      <c r="L11" s="176"/>
      <c r="M11" s="177"/>
      <c r="N11" s="153">
        <f t="shared" si="6"/>
        <v>0</v>
      </c>
      <c r="O11" s="178"/>
      <c r="P11" s="153">
        <f t="shared" si="7"/>
        <v>0</v>
      </c>
    </row>
    <row r="12" spans="2:16" x14ac:dyDescent="0.25">
      <c r="B12" s="370"/>
      <c r="C12" s="263" t="s">
        <v>113</v>
      </c>
      <c r="D12" s="143">
        <f>_xlfn.XLOOKUP(C12,'Fee rates and unit costs'!$B$5:$B$16,'Fee rates and unit costs'!$G$5:$G$16,0,0)</f>
        <v>0</v>
      </c>
      <c r="E12" s="104"/>
      <c r="F12" s="126">
        <f t="shared" si="5"/>
        <v>0</v>
      </c>
      <c r="G12" s="118"/>
      <c r="H12" s="143">
        <f t="shared" si="4"/>
        <v>0</v>
      </c>
      <c r="I12" s="153">
        <f t="shared" si="8"/>
        <v>0</v>
      </c>
      <c r="J12" s="167"/>
      <c r="K12" s="168"/>
      <c r="L12" s="168"/>
      <c r="M12" s="169"/>
      <c r="N12" s="153">
        <f t="shared" si="6"/>
        <v>0</v>
      </c>
      <c r="O12" s="179"/>
      <c r="P12" s="153">
        <f t="shared" si="7"/>
        <v>0</v>
      </c>
    </row>
    <row r="13" spans="2:16" x14ac:dyDescent="0.25">
      <c r="B13" s="370"/>
      <c r="C13" s="263" t="s">
        <v>113</v>
      </c>
      <c r="D13" s="143">
        <f>_xlfn.XLOOKUP(C13,'Fee rates and unit costs'!$B$5:$B$16,'Fee rates and unit costs'!$G$5:$G$16,0,0)</f>
        <v>0</v>
      </c>
      <c r="E13" s="104"/>
      <c r="F13" s="126">
        <f t="shared" si="5"/>
        <v>0</v>
      </c>
      <c r="G13" s="118"/>
      <c r="H13" s="143">
        <f t="shared" si="4"/>
        <v>0</v>
      </c>
      <c r="I13" s="153">
        <f t="shared" si="8"/>
        <v>0</v>
      </c>
      <c r="J13" s="167"/>
      <c r="K13" s="168"/>
      <c r="L13" s="168"/>
      <c r="M13" s="169"/>
      <c r="N13" s="153">
        <f t="shared" si="6"/>
        <v>0</v>
      </c>
      <c r="O13" s="179"/>
      <c r="P13" s="153">
        <f t="shared" si="7"/>
        <v>0</v>
      </c>
    </row>
    <row r="14" spans="2:16" x14ac:dyDescent="0.25">
      <c r="B14" s="371"/>
      <c r="C14" s="264" t="s">
        <v>113</v>
      </c>
      <c r="D14" s="144">
        <f>_xlfn.XLOOKUP(C14,'Fee rates and unit costs'!$B$5:$B$16,'Fee rates and unit costs'!$G$5:$G$16,0,0)</f>
        <v>0</v>
      </c>
      <c r="E14" s="107"/>
      <c r="F14" s="127">
        <f t="shared" si="5"/>
        <v>0</v>
      </c>
      <c r="G14" s="107"/>
      <c r="H14" s="144">
        <f t="shared" si="4"/>
        <v>0</v>
      </c>
      <c r="I14" s="154">
        <f t="shared" si="8"/>
        <v>0</v>
      </c>
      <c r="J14" s="171"/>
      <c r="K14" s="172"/>
      <c r="L14" s="172"/>
      <c r="M14" s="173"/>
      <c r="N14" s="154">
        <f t="shared" si="6"/>
        <v>0</v>
      </c>
      <c r="O14" s="180"/>
      <c r="P14" s="154">
        <f t="shared" si="7"/>
        <v>0</v>
      </c>
    </row>
    <row r="15" spans="2:16" x14ac:dyDescent="0.25">
      <c r="B15" s="369" t="s">
        <v>61</v>
      </c>
      <c r="C15" s="265" t="s">
        <v>113</v>
      </c>
      <c r="D15" s="143">
        <f>_xlfn.XLOOKUP(C15,'Fee rates and unit costs'!$B$5:$B$16,'Fee rates and unit costs'!$G$5:$G$16,0,0)</f>
        <v>0</v>
      </c>
      <c r="E15" s="110"/>
      <c r="F15" s="126">
        <f t="shared" si="5"/>
        <v>0</v>
      </c>
      <c r="G15" s="110"/>
      <c r="H15" s="143">
        <f t="shared" si="4"/>
        <v>0</v>
      </c>
      <c r="I15" s="153">
        <f t="shared" si="8"/>
        <v>0</v>
      </c>
      <c r="J15" s="175"/>
      <c r="K15" s="176"/>
      <c r="L15" s="176"/>
      <c r="M15" s="177"/>
      <c r="N15" s="153">
        <f t="shared" si="6"/>
        <v>0</v>
      </c>
      <c r="O15" s="178"/>
      <c r="P15" s="153">
        <f t="shared" si="7"/>
        <v>0</v>
      </c>
    </row>
    <row r="16" spans="2:16" x14ac:dyDescent="0.25">
      <c r="B16" s="370"/>
      <c r="C16" s="263" t="s">
        <v>113</v>
      </c>
      <c r="D16" s="143">
        <f>_xlfn.XLOOKUP(C16,'Fee rates and unit costs'!$B$5:$B$16,'Fee rates and unit costs'!$G$5:$G$16,0,0)</f>
        <v>0</v>
      </c>
      <c r="E16" s="104"/>
      <c r="F16" s="126">
        <f t="shared" si="5"/>
        <v>0</v>
      </c>
      <c r="G16" s="104"/>
      <c r="H16" s="143">
        <f t="shared" si="4"/>
        <v>0</v>
      </c>
      <c r="I16" s="153">
        <f t="shared" si="8"/>
        <v>0</v>
      </c>
      <c r="J16" s="167"/>
      <c r="K16" s="168"/>
      <c r="L16" s="168"/>
      <c r="M16" s="169"/>
      <c r="N16" s="153">
        <f t="shared" si="6"/>
        <v>0</v>
      </c>
      <c r="O16" s="179"/>
      <c r="P16" s="153">
        <f t="shared" si="7"/>
        <v>0</v>
      </c>
    </row>
    <row r="17" spans="2:18" x14ac:dyDescent="0.25">
      <c r="B17" s="371"/>
      <c r="C17" s="264" t="s">
        <v>113</v>
      </c>
      <c r="D17" s="144">
        <f>_xlfn.XLOOKUP(C17,'Fee rates and unit costs'!$B$5:$B$16,'Fee rates and unit costs'!$G$5:$G$16,0,0)</f>
        <v>0</v>
      </c>
      <c r="E17" s="107"/>
      <c r="F17" s="127">
        <f t="shared" si="5"/>
        <v>0</v>
      </c>
      <c r="G17" s="107"/>
      <c r="H17" s="144">
        <f t="shared" si="4"/>
        <v>0</v>
      </c>
      <c r="I17" s="154">
        <f t="shared" si="8"/>
        <v>0</v>
      </c>
      <c r="J17" s="171"/>
      <c r="K17" s="172"/>
      <c r="L17" s="172"/>
      <c r="M17" s="173"/>
      <c r="N17" s="154">
        <f t="shared" si="6"/>
        <v>0</v>
      </c>
      <c r="O17" s="180"/>
      <c r="P17" s="154">
        <f t="shared" si="7"/>
        <v>0</v>
      </c>
    </row>
    <row r="18" spans="2:18" x14ac:dyDescent="0.25">
      <c r="B18" s="97" t="s">
        <v>62</v>
      </c>
      <c r="C18" s="266" t="s">
        <v>113</v>
      </c>
      <c r="D18" s="145">
        <f>_xlfn.XLOOKUP(C18,'Fee rates and unit costs'!$B$5:$B$16,'Fee rates and unit costs'!$G$5:$G$16,0,0)</f>
        <v>0</v>
      </c>
      <c r="E18" s="111"/>
      <c r="F18" s="127">
        <f t="shared" si="5"/>
        <v>0</v>
      </c>
      <c r="G18" s="111"/>
      <c r="H18" s="144">
        <f t="shared" si="4"/>
        <v>0</v>
      </c>
      <c r="I18" s="154">
        <f t="shared" si="8"/>
        <v>0</v>
      </c>
      <c r="J18" s="181"/>
      <c r="K18" s="182"/>
      <c r="L18" s="182"/>
      <c r="M18" s="183"/>
      <c r="N18" s="154">
        <f t="shared" si="6"/>
        <v>0</v>
      </c>
      <c r="O18" s="184"/>
      <c r="P18" s="154">
        <f t="shared" si="7"/>
        <v>0</v>
      </c>
    </row>
    <row r="19" spans="2:18" ht="15.75" thickBot="1" x14ac:dyDescent="0.3">
      <c r="B19" s="98" t="s">
        <v>63</v>
      </c>
      <c r="C19" s="265" t="s">
        <v>113</v>
      </c>
      <c r="D19" s="146">
        <f>_xlfn.XLOOKUP(C19,'Fee rates and unit costs'!$B$5:$B$16,'Fee rates and unit costs'!$G$5:$G$16,0,0)</f>
        <v>0</v>
      </c>
      <c r="E19" s="110"/>
      <c r="F19" s="126">
        <f>D19*E19</f>
        <v>0</v>
      </c>
      <c r="G19" s="112"/>
      <c r="H19" s="143">
        <f t="shared" si="4"/>
        <v>0</v>
      </c>
      <c r="I19" s="153">
        <f t="shared" si="8"/>
        <v>0</v>
      </c>
      <c r="J19" s="175"/>
      <c r="K19" s="176"/>
      <c r="L19" s="176"/>
      <c r="M19" s="177"/>
      <c r="N19" s="153">
        <f t="shared" si="6"/>
        <v>0</v>
      </c>
      <c r="O19" s="185"/>
      <c r="P19" s="153">
        <f t="shared" si="7"/>
        <v>0</v>
      </c>
    </row>
    <row r="20" spans="2:18" s="24" customFormat="1" ht="15.75" thickBot="1" x14ac:dyDescent="0.3">
      <c r="B20" s="12" t="s">
        <v>54</v>
      </c>
      <c r="C20" s="273" t="s">
        <v>113</v>
      </c>
      <c r="D20" s="147"/>
      <c r="E20" s="119">
        <f>SUM(E21:E28)</f>
        <v>0</v>
      </c>
      <c r="F20" s="120">
        <f>SUM(F21:F28)</f>
        <v>0</v>
      </c>
      <c r="G20" s="120">
        <f>SUM(G21:G28)</f>
        <v>0</v>
      </c>
      <c r="H20" s="155">
        <f t="shared" si="4"/>
        <v>0</v>
      </c>
      <c r="I20" s="151">
        <f>F20+H20</f>
        <v>0</v>
      </c>
      <c r="J20" s="186">
        <f t="shared" ref="J20:L20" si="9">SUM(J21:J28)</f>
        <v>0</v>
      </c>
      <c r="K20" s="155">
        <f t="shared" si="9"/>
        <v>0</v>
      </c>
      <c r="L20" s="155">
        <f t="shared" si="9"/>
        <v>0</v>
      </c>
      <c r="M20" s="155">
        <f t="shared" ref="M20" si="10">SUM(M21:M28)</f>
        <v>0</v>
      </c>
      <c r="N20" s="151">
        <f>J20+K20+L20+M20</f>
        <v>0</v>
      </c>
      <c r="O20" s="187">
        <f>SUM(O21:O28)</f>
        <v>0</v>
      </c>
      <c r="P20" s="151">
        <f>+I20+N20+O20</f>
        <v>0</v>
      </c>
    </row>
    <row r="21" spans="2:18" x14ac:dyDescent="0.25">
      <c r="B21" s="380" t="s">
        <v>55</v>
      </c>
      <c r="C21" s="262" t="s">
        <v>113</v>
      </c>
      <c r="D21" s="142">
        <f>_xlfn.XLOOKUP(C21,'Fee rates and unit costs'!$B$5:$B$16,'Fee rates and unit costs'!$G$5:$G$16,0,0)</f>
        <v>0</v>
      </c>
      <c r="E21" s="101"/>
      <c r="F21" s="125">
        <f t="shared" si="5"/>
        <v>0</v>
      </c>
      <c r="G21" s="101"/>
      <c r="H21" s="142">
        <f t="shared" si="4"/>
        <v>0</v>
      </c>
      <c r="I21" s="152">
        <f t="shared" si="8"/>
        <v>0</v>
      </c>
      <c r="J21" s="163"/>
      <c r="K21" s="164"/>
      <c r="L21" s="164"/>
      <c r="M21" s="165"/>
      <c r="N21" s="152">
        <f>J21+K21+L21+M21</f>
        <v>0</v>
      </c>
      <c r="O21" s="188"/>
      <c r="P21" s="152">
        <f>+I21+N21+O21</f>
        <v>0</v>
      </c>
    </row>
    <row r="22" spans="2:18" x14ac:dyDescent="0.25">
      <c r="B22" s="371"/>
      <c r="C22" s="264" t="s">
        <v>113</v>
      </c>
      <c r="D22" s="144">
        <f>_xlfn.XLOOKUP(C22,'Fee rates and unit costs'!$B$5:$B$16,'Fee rates and unit costs'!$G$5:$G$16,0,0)</f>
        <v>0</v>
      </c>
      <c r="E22" s="107"/>
      <c r="F22" s="127">
        <f t="shared" si="5"/>
        <v>0</v>
      </c>
      <c r="G22" s="107"/>
      <c r="H22" s="144">
        <f t="shared" si="4"/>
        <v>0</v>
      </c>
      <c r="I22" s="154">
        <f t="shared" si="8"/>
        <v>0</v>
      </c>
      <c r="J22" s="171"/>
      <c r="K22" s="172"/>
      <c r="L22" s="172"/>
      <c r="M22" s="173"/>
      <c r="N22" s="154">
        <f>J22+K22+L22+M22</f>
        <v>0</v>
      </c>
      <c r="O22" s="180"/>
      <c r="P22" s="154">
        <f t="shared" si="7"/>
        <v>0</v>
      </c>
    </row>
    <row r="23" spans="2:18" x14ac:dyDescent="0.25">
      <c r="B23" s="369" t="s">
        <v>56</v>
      </c>
      <c r="C23" s="265" t="s">
        <v>113</v>
      </c>
      <c r="D23" s="143">
        <f>_xlfn.XLOOKUP(C23,'Fee rates and unit costs'!$B$5:$B$16,'Fee rates and unit costs'!$G$5:$G$16,0,0)</f>
        <v>0</v>
      </c>
      <c r="E23" s="110"/>
      <c r="F23" s="126">
        <f t="shared" si="5"/>
        <v>0</v>
      </c>
      <c r="G23" s="110"/>
      <c r="H23" s="143">
        <f t="shared" si="4"/>
        <v>0</v>
      </c>
      <c r="I23" s="153">
        <f t="shared" si="8"/>
        <v>0</v>
      </c>
      <c r="J23" s="175"/>
      <c r="K23" s="176"/>
      <c r="L23" s="176"/>
      <c r="M23" s="177"/>
      <c r="N23" s="153">
        <f>J23+K23+L23+M23</f>
        <v>0</v>
      </c>
      <c r="O23" s="178"/>
      <c r="P23" s="153">
        <f t="shared" si="7"/>
        <v>0</v>
      </c>
    </row>
    <row r="24" spans="2:18" x14ac:dyDescent="0.25">
      <c r="B24" s="370"/>
      <c r="C24" s="263" t="s">
        <v>113</v>
      </c>
      <c r="D24" s="143">
        <f>_xlfn.XLOOKUP(C24,'Fee rates and unit costs'!$B$5:$B$16,'Fee rates and unit costs'!$G$5:$G$16,0,0)</f>
        <v>0</v>
      </c>
      <c r="E24" s="104"/>
      <c r="F24" s="126">
        <f t="shared" si="5"/>
        <v>0</v>
      </c>
      <c r="G24" s="104"/>
      <c r="H24" s="143">
        <f t="shared" si="4"/>
        <v>0</v>
      </c>
      <c r="I24" s="153">
        <f t="shared" si="8"/>
        <v>0</v>
      </c>
      <c r="J24" s="167"/>
      <c r="K24" s="168"/>
      <c r="L24" s="168"/>
      <c r="M24" s="169"/>
      <c r="N24" s="153">
        <f>J24+K24+L24+M24</f>
        <v>0</v>
      </c>
      <c r="O24" s="179"/>
      <c r="P24" s="153">
        <f t="shared" si="7"/>
        <v>0</v>
      </c>
    </row>
    <row r="25" spans="2:18" x14ac:dyDescent="0.25">
      <c r="B25" s="371"/>
      <c r="C25" s="264" t="s">
        <v>113</v>
      </c>
      <c r="D25" s="144">
        <f>_xlfn.XLOOKUP(C25,'Fee rates and unit costs'!$B$5:$B$16,'Fee rates and unit costs'!$G$5:$G$16,0,0)</f>
        <v>0</v>
      </c>
      <c r="E25" s="107"/>
      <c r="F25" s="127">
        <f t="shared" si="5"/>
        <v>0</v>
      </c>
      <c r="G25" s="107"/>
      <c r="H25" s="144">
        <f t="shared" si="4"/>
        <v>0</v>
      </c>
      <c r="I25" s="154">
        <f t="shared" si="8"/>
        <v>0</v>
      </c>
      <c r="J25" s="171"/>
      <c r="K25" s="172"/>
      <c r="L25" s="172"/>
      <c r="M25" s="173"/>
      <c r="N25" s="154">
        <f t="shared" si="6"/>
        <v>0</v>
      </c>
      <c r="O25" s="180"/>
      <c r="P25" s="154">
        <f t="shared" si="7"/>
        <v>0</v>
      </c>
    </row>
    <row r="26" spans="2:18" x14ac:dyDescent="0.25">
      <c r="B26" s="99" t="s">
        <v>57</v>
      </c>
      <c r="C26" s="266" t="s">
        <v>113</v>
      </c>
      <c r="D26" s="145">
        <f>_xlfn.XLOOKUP(C26,'Fee rates and unit costs'!$B$5:$B$16,'Fee rates and unit costs'!$G$5:$G$16,0,0)</f>
        <v>0</v>
      </c>
      <c r="E26" s="111"/>
      <c r="F26" s="127">
        <f t="shared" si="5"/>
        <v>0</v>
      </c>
      <c r="G26" s="111"/>
      <c r="H26" s="144">
        <f t="shared" si="4"/>
        <v>0</v>
      </c>
      <c r="I26" s="154">
        <f t="shared" si="8"/>
        <v>0</v>
      </c>
      <c r="J26" s="181"/>
      <c r="K26" s="182"/>
      <c r="L26" s="182"/>
      <c r="M26" s="183"/>
      <c r="N26" s="154">
        <f>J26+K26+L26+M26</f>
        <v>0</v>
      </c>
      <c r="O26" s="184"/>
      <c r="P26" s="154">
        <f t="shared" si="7"/>
        <v>0</v>
      </c>
    </row>
    <row r="27" spans="2:18" x14ac:dyDescent="0.25">
      <c r="B27" s="99" t="s">
        <v>58</v>
      </c>
      <c r="C27" s="266" t="s">
        <v>113</v>
      </c>
      <c r="D27" s="144">
        <f>_xlfn.XLOOKUP(C27,'Fee rates and unit costs'!$B$5:$B$16,'Fee rates and unit costs'!$G$5:$G$16,0,0)</f>
        <v>0</v>
      </c>
      <c r="E27" s="111"/>
      <c r="F27" s="127">
        <f t="shared" si="5"/>
        <v>0</v>
      </c>
      <c r="G27" s="111"/>
      <c r="H27" s="144">
        <f t="shared" si="4"/>
        <v>0</v>
      </c>
      <c r="I27" s="154">
        <f t="shared" si="8"/>
        <v>0</v>
      </c>
      <c r="J27" s="181"/>
      <c r="K27" s="182"/>
      <c r="L27" s="182"/>
      <c r="M27" s="183"/>
      <c r="N27" s="154">
        <f>J27+K27+L27+M27</f>
        <v>0</v>
      </c>
      <c r="O27" s="184"/>
      <c r="P27" s="154">
        <f t="shared" si="7"/>
        <v>0</v>
      </c>
    </row>
    <row r="28" spans="2:18" ht="15.75" thickBot="1" x14ac:dyDescent="0.3">
      <c r="B28" s="100" t="s">
        <v>64</v>
      </c>
      <c r="C28" s="263" t="s">
        <v>113</v>
      </c>
      <c r="D28" s="143">
        <f>_xlfn.XLOOKUP(C28,'Fee rates and unit costs'!$B$5:$B$16,'Fee rates and unit costs'!$G$5:$G$16,0,0)</f>
        <v>0</v>
      </c>
      <c r="E28" s="104"/>
      <c r="F28" s="127">
        <f>D28*E28</f>
        <v>0</v>
      </c>
      <c r="G28" s="104"/>
      <c r="H28" s="144">
        <f t="shared" si="4"/>
        <v>0</v>
      </c>
      <c r="I28" s="154">
        <f t="shared" si="8"/>
        <v>0</v>
      </c>
      <c r="J28" s="167"/>
      <c r="K28" s="167"/>
      <c r="L28" s="167"/>
      <c r="M28" s="189"/>
      <c r="N28" s="154">
        <f>J28+K28+L28+M28</f>
        <v>0</v>
      </c>
      <c r="O28" s="170"/>
      <c r="P28" s="154">
        <f t="shared" si="7"/>
        <v>0</v>
      </c>
    </row>
    <row r="29" spans="2:18" s="24" customFormat="1" ht="15.75" thickBot="1" x14ac:dyDescent="0.3">
      <c r="B29" s="2" t="s">
        <v>22</v>
      </c>
      <c r="C29" s="15"/>
      <c r="D29" s="124"/>
      <c r="E29" s="121">
        <f>E6</f>
        <v>0</v>
      </c>
      <c r="F29" s="121">
        <f>F6</f>
        <v>0</v>
      </c>
      <c r="G29" s="121">
        <f t="shared" ref="G29:M29" si="11">G6</f>
        <v>0</v>
      </c>
      <c r="H29" s="156">
        <f>H6</f>
        <v>0</v>
      </c>
      <c r="I29" s="157">
        <f>I6</f>
        <v>0</v>
      </c>
      <c r="J29" s="190">
        <f t="shared" si="11"/>
        <v>0</v>
      </c>
      <c r="K29" s="156">
        <f t="shared" si="11"/>
        <v>0</v>
      </c>
      <c r="L29" s="156">
        <f t="shared" si="11"/>
        <v>0</v>
      </c>
      <c r="M29" s="156">
        <f t="shared" si="11"/>
        <v>0</v>
      </c>
      <c r="N29" s="156">
        <f>N6</f>
        <v>0</v>
      </c>
      <c r="O29" s="156">
        <f>O6</f>
        <v>0</v>
      </c>
      <c r="P29" s="156">
        <f>P6</f>
        <v>0</v>
      </c>
      <c r="R29" s="96"/>
    </row>
    <row r="30" spans="2:18" ht="15.75" thickBot="1" x14ac:dyDescent="0.3">
      <c r="B30" s="48"/>
      <c r="J30" s="88"/>
      <c r="K30" s="88"/>
      <c r="L30" s="88"/>
      <c r="M30" s="88"/>
      <c r="N30" s="89"/>
      <c r="O30" s="128" t="e">
        <f>O29/P29</f>
        <v>#DIV/0!</v>
      </c>
      <c r="P30" s="90"/>
    </row>
    <row r="31" spans="2:18" s="55" customFormat="1" ht="25.5" customHeight="1" x14ac:dyDescent="0.25">
      <c r="B31" s="372" t="s">
        <v>25</v>
      </c>
      <c r="C31" s="374" t="s">
        <v>103</v>
      </c>
      <c r="D31" s="375"/>
      <c r="E31" s="375"/>
      <c r="F31" s="375"/>
      <c r="G31" s="375"/>
      <c r="H31" s="375"/>
      <c r="I31" s="376"/>
      <c r="J31" s="377" t="s">
        <v>104</v>
      </c>
      <c r="K31" s="378"/>
      <c r="L31" s="378"/>
      <c r="M31" s="378"/>
      <c r="N31" s="379"/>
      <c r="O31" s="367" t="s">
        <v>105</v>
      </c>
      <c r="P31" s="365" t="s">
        <v>100</v>
      </c>
      <c r="Q31" s="95"/>
    </row>
    <row r="32" spans="2:18" s="55" customFormat="1" ht="45" customHeight="1" thickBot="1" x14ac:dyDescent="0.3">
      <c r="B32" s="373"/>
      <c r="C32" s="208" t="s">
        <v>34</v>
      </c>
      <c r="D32" s="206" t="s">
        <v>101</v>
      </c>
      <c r="E32" s="206" t="s">
        <v>44</v>
      </c>
      <c r="F32" s="209" t="s">
        <v>50</v>
      </c>
      <c r="G32" s="206" t="s">
        <v>109</v>
      </c>
      <c r="H32" s="210" t="s">
        <v>102</v>
      </c>
      <c r="I32" s="211" t="s">
        <v>49</v>
      </c>
      <c r="J32" s="138" t="s">
        <v>108</v>
      </c>
      <c r="K32" s="139" t="s">
        <v>23</v>
      </c>
      <c r="L32" s="139" t="s">
        <v>106</v>
      </c>
      <c r="M32" s="140" t="s">
        <v>107</v>
      </c>
      <c r="N32" s="207" t="s">
        <v>24</v>
      </c>
      <c r="O32" s="368"/>
      <c r="P32" s="366"/>
      <c r="Q32" s="95"/>
    </row>
    <row r="33" spans="2:19" x14ac:dyDescent="0.25">
      <c r="B33" s="381" t="s">
        <v>26</v>
      </c>
      <c r="C33" s="267" t="s">
        <v>113</v>
      </c>
      <c r="D33" s="142">
        <f>_xlfn.XLOOKUP(C33,'Fee rates and unit costs'!$B$5:$B$16,'Fee rates and unit costs'!$G$5:$G$16,0,0)</f>
        <v>0</v>
      </c>
      <c r="E33" s="102"/>
      <c r="F33" s="125">
        <f t="shared" ref="F33:F37" si="12">D33*E33</f>
        <v>0</v>
      </c>
      <c r="G33" s="103"/>
      <c r="H33" s="142">
        <f t="shared" ref="H33:H38" si="13">D33*G33</f>
        <v>0</v>
      </c>
      <c r="I33" s="152">
        <f t="shared" ref="I33" si="14">F33+H33</f>
        <v>0</v>
      </c>
      <c r="J33" s="268"/>
      <c r="K33" s="269"/>
      <c r="L33" s="269"/>
      <c r="M33" s="269"/>
      <c r="N33" s="152">
        <f t="shared" ref="N33:N36" si="15">J33+K33+L33+M33</f>
        <v>0</v>
      </c>
      <c r="O33" s="193"/>
      <c r="P33" s="152">
        <f>+I33+N33+O33</f>
        <v>0</v>
      </c>
    </row>
    <row r="34" spans="2:19" x14ac:dyDescent="0.25">
      <c r="B34" s="382"/>
      <c r="C34" s="270" t="s">
        <v>113</v>
      </c>
      <c r="D34" s="143">
        <f>_xlfn.XLOOKUP(C34,'Fee rates and unit costs'!$B$5:$B$16,'Fee rates and unit costs'!$G$5:$G$16,0,0)</f>
        <v>0</v>
      </c>
      <c r="E34" s="105"/>
      <c r="F34" s="126">
        <f t="shared" si="12"/>
        <v>0</v>
      </c>
      <c r="G34" s="106"/>
      <c r="H34" s="143">
        <f t="shared" si="13"/>
        <v>0</v>
      </c>
      <c r="I34" s="153">
        <f>F34+H34</f>
        <v>0</v>
      </c>
      <c r="J34" s="191"/>
      <c r="K34" s="192"/>
      <c r="L34" s="192"/>
      <c r="M34" s="192"/>
      <c r="N34" s="153">
        <f t="shared" si="15"/>
        <v>0</v>
      </c>
      <c r="O34" s="189"/>
      <c r="P34" s="153">
        <f t="shared" ref="P34:P38" si="16">+I34+N34+O34</f>
        <v>0</v>
      </c>
    </row>
    <row r="35" spans="2:19" x14ac:dyDescent="0.25">
      <c r="B35" s="382"/>
      <c r="C35" s="270" t="s">
        <v>113</v>
      </c>
      <c r="D35" s="143">
        <f>_xlfn.XLOOKUP(C35,'Fee rates and unit costs'!$B$5:$B$16,'Fee rates and unit costs'!$G$5:$G$16,0,0)</f>
        <v>0</v>
      </c>
      <c r="E35" s="105"/>
      <c r="F35" s="126">
        <f t="shared" si="12"/>
        <v>0</v>
      </c>
      <c r="G35" s="106"/>
      <c r="H35" s="143">
        <f t="shared" si="13"/>
        <v>0</v>
      </c>
      <c r="I35" s="153">
        <f>F35+H35</f>
        <v>0</v>
      </c>
      <c r="J35" s="191"/>
      <c r="K35" s="192"/>
      <c r="L35" s="192"/>
      <c r="M35" s="192"/>
      <c r="N35" s="153">
        <f t="shared" si="15"/>
        <v>0</v>
      </c>
      <c r="O35" s="189"/>
      <c r="P35" s="153">
        <f t="shared" si="16"/>
        <v>0</v>
      </c>
    </row>
    <row r="36" spans="2:19" x14ac:dyDescent="0.25">
      <c r="B36" s="383"/>
      <c r="C36" s="271" t="s">
        <v>113</v>
      </c>
      <c r="D36" s="144">
        <f>_xlfn.XLOOKUP(C36,'Fee rates and unit costs'!$B$5:$B$16,'Fee rates and unit costs'!$G$5:$G$16,0,0)</f>
        <v>0</v>
      </c>
      <c r="E36" s="108"/>
      <c r="F36" s="127">
        <f t="shared" si="12"/>
        <v>0</v>
      </c>
      <c r="G36" s="109"/>
      <c r="H36" s="144">
        <f t="shared" si="13"/>
        <v>0</v>
      </c>
      <c r="I36" s="154">
        <f>F36+H36</f>
        <v>0</v>
      </c>
      <c r="J36" s="194"/>
      <c r="K36" s="195"/>
      <c r="L36" s="195"/>
      <c r="M36" s="195"/>
      <c r="N36" s="154">
        <f t="shared" si="15"/>
        <v>0</v>
      </c>
      <c r="O36" s="196"/>
      <c r="P36" s="154">
        <f t="shared" si="16"/>
        <v>0</v>
      </c>
    </row>
    <row r="37" spans="2:19" x14ac:dyDescent="0.25">
      <c r="B37" s="129" t="s">
        <v>27</v>
      </c>
      <c r="C37" s="271" t="s">
        <v>113</v>
      </c>
      <c r="D37" s="145">
        <f>_xlfn.XLOOKUP(C37,'Fee rates and unit costs'!$B$5:$B$16,'Fee rates and unit costs'!$G$5:$G$16,0,0)</f>
        <v>0</v>
      </c>
      <c r="E37" s="107"/>
      <c r="F37" s="127">
        <f t="shared" si="12"/>
        <v>0</v>
      </c>
      <c r="G37" s="107"/>
      <c r="H37" s="144">
        <f t="shared" si="13"/>
        <v>0</v>
      </c>
      <c r="I37" s="154">
        <f>F37+H37</f>
        <v>0</v>
      </c>
      <c r="J37" s="197"/>
      <c r="K37" s="182"/>
      <c r="L37" s="182"/>
      <c r="M37" s="182"/>
      <c r="N37" s="154">
        <f>J37+K37+L37+M37</f>
        <v>0</v>
      </c>
      <c r="O37" s="196"/>
      <c r="P37" s="154">
        <f>+I37+N37+O37</f>
        <v>0</v>
      </c>
    </row>
    <row r="38" spans="2:19" ht="15.75" thickBot="1" x14ac:dyDescent="0.3">
      <c r="B38" s="129" t="s">
        <v>28</v>
      </c>
      <c r="C38" s="272" t="s">
        <v>113</v>
      </c>
      <c r="D38" s="143">
        <f>_xlfn.XLOOKUP(C38,'Fee rates and unit costs'!$B$5:$B$16,'Fee rates and unit costs'!$G$5:$G$16,0,0)</f>
        <v>0</v>
      </c>
      <c r="E38" s="110"/>
      <c r="F38" s="126">
        <f>D38*E38</f>
        <v>0</v>
      </c>
      <c r="G38" s="110"/>
      <c r="H38" s="143">
        <f t="shared" si="13"/>
        <v>0</v>
      </c>
      <c r="I38" s="153">
        <f>F38+H38</f>
        <v>0</v>
      </c>
      <c r="J38" s="198"/>
      <c r="K38" s="176"/>
      <c r="L38" s="176"/>
      <c r="M38" s="176"/>
      <c r="N38" s="154">
        <f>J38+K38+L38+M38</f>
        <v>0</v>
      </c>
      <c r="O38" s="199"/>
      <c r="P38" s="154">
        <f t="shared" si="16"/>
        <v>0</v>
      </c>
    </row>
    <row r="39" spans="2:19" s="24" customFormat="1" ht="15.75" thickBot="1" x14ac:dyDescent="0.3">
      <c r="B39" s="2" t="s">
        <v>22</v>
      </c>
      <c r="C39" s="16"/>
      <c r="D39" s="130"/>
      <c r="E39" s="70">
        <f>SUM(E33:E38)</f>
        <v>0</v>
      </c>
      <c r="F39" s="70">
        <f t="shared" ref="F39:O39" si="17">SUM(F33:F38)</f>
        <v>0</v>
      </c>
      <c r="G39" s="70">
        <f>SUM(G33:G38)</f>
        <v>0</v>
      </c>
      <c r="H39" s="200">
        <f>SUM(H33:H38)</f>
        <v>0</v>
      </c>
      <c r="I39" s="201">
        <f>SUM(I33:I38)</f>
        <v>0</v>
      </c>
      <c r="J39" s="202">
        <f t="shared" si="17"/>
        <v>0</v>
      </c>
      <c r="K39" s="203">
        <f t="shared" si="17"/>
        <v>0</v>
      </c>
      <c r="L39" s="203">
        <f t="shared" si="17"/>
        <v>0</v>
      </c>
      <c r="M39" s="203">
        <f t="shared" ref="M39" si="18">SUM(M33:M38)</f>
        <v>0</v>
      </c>
      <c r="N39" s="201">
        <f>SUM(N33:N38)</f>
        <v>0</v>
      </c>
      <c r="O39" s="204">
        <f t="shared" si="17"/>
        <v>0</v>
      </c>
      <c r="P39" s="205">
        <f>SUM(P33:P38)</f>
        <v>0</v>
      </c>
    </row>
    <row r="40" spans="2:19" ht="15.75" thickBot="1" x14ac:dyDescent="0.3">
      <c r="D40" s="131"/>
      <c r="E40" s="131"/>
      <c r="F40" s="131"/>
      <c r="G40" s="131"/>
      <c r="H40" s="131"/>
      <c r="I40" s="131"/>
      <c r="J40" s="132"/>
      <c r="K40" s="132"/>
      <c r="L40" s="132"/>
      <c r="M40" s="132"/>
      <c r="N40" s="132"/>
      <c r="O40" s="132"/>
      <c r="P40" s="132"/>
    </row>
    <row r="41" spans="2:19" ht="27.95" customHeight="1" thickBot="1" x14ac:dyDescent="0.3">
      <c r="B41" s="2" t="s">
        <v>100</v>
      </c>
      <c r="C41" s="16"/>
      <c r="D41" s="130"/>
      <c r="E41" s="70">
        <f>E29+E39</f>
        <v>0</v>
      </c>
      <c r="F41" s="70">
        <f>F29+F39</f>
        <v>0</v>
      </c>
      <c r="G41" s="70">
        <f>G29+G39</f>
        <v>0</v>
      </c>
      <c r="H41" s="156">
        <f>H39+H29</f>
        <v>0</v>
      </c>
      <c r="I41" s="203">
        <f t="shared" ref="I41:P41" si="19">I29+I39</f>
        <v>0</v>
      </c>
      <c r="J41" s="203">
        <f t="shared" si="19"/>
        <v>0</v>
      </c>
      <c r="K41" s="203">
        <f t="shared" si="19"/>
        <v>0</v>
      </c>
      <c r="L41" s="203">
        <f t="shared" si="19"/>
        <v>0</v>
      </c>
      <c r="M41" s="203">
        <f t="shared" si="19"/>
        <v>0</v>
      </c>
      <c r="N41" s="203">
        <f t="shared" si="19"/>
        <v>0</v>
      </c>
      <c r="O41" s="203">
        <f t="shared" si="19"/>
        <v>0</v>
      </c>
      <c r="P41" s="203">
        <f t="shared" si="19"/>
        <v>0</v>
      </c>
      <c r="R41" s="94"/>
      <c r="S41" s="94"/>
    </row>
    <row r="42" spans="2:19" x14ac:dyDescent="0.25">
      <c r="J42" s="88"/>
      <c r="K42" s="88"/>
      <c r="L42" s="88"/>
      <c r="M42" s="88"/>
      <c r="N42" s="89"/>
      <c r="O42" s="88"/>
      <c r="P42" s="90"/>
    </row>
    <row r="43" spans="2:19" ht="17.25" x14ac:dyDescent="0.25">
      <c r="B43" s="18" t="s">
        <v>48</v>
      </c>
      <c r="J43" s="88"/>
      <c r="K43" s="88"/>
      <c r="L43" s="88"/>
      <c r="M43" s="88"/>
      <c r="N43" s="89"/>
      <c r="O43" s="88"/>
      <c r="P43" s="90"/>
    </row>
    <row r="44" spans="2:19" ht="17.25" x14ac:dyDescent="0.25">
      <c r="B44" s="18" t="s">
        <v>45</v>
      </c>
      <c r="J44" s="88"/>
      <c r="K44" s="88"/>
      <c r="L44" s="88"/>
      <c r="M44" s="88"/>
      <c r="N44" s="89"/>
      <c r="O44" s="88"/>
      <c r="P44" s="90"/>
    </row>
    <row r="45" spans="2:19" ht="17.25" x14ac:dyDescent="0.25">
      <c r="B45" s="18" t="s">
        <v>46</v>
      </c>
      <c r="C45" s="18"/>
      <c r="D45" s="18"/>
      <c r="E45" s="18"/>
      <c r="F45" s="18"/>
      <c r="G45" s="18"/>
      <c r="H45" s="18"/>
      <c r="I45" s="18"/>
      <c r="J45" s="46"/>
      <c r="K45" s="91"/>
      <c r="L45" s="46"/>
      <c r="M45" s="46"/>
      <c r="N45" s="89"/>
      <c r="O45" s="88"/>
      <c r="P45" s="90"/>
    </row>
    <row r="46" spans="2:19" ht="17.25" x14ac:dyDescent="0.25">
      <c r="B46" s="18" t="s">
        <v>47</v>
      </c>
      <c r="C46" s="18"/>
      <c r="D46" s="18"/>
      <c r="E46" s="18"/>
      <c r="F46" s="18"/>
      <c r="G46" s="18"/>
      <c r="H46" s="18"/>
      <c r="I46" s="18"/>
      <c r="J46" s="46"/>
      <c r="K46" s="88"/>
      <c r="L46" s="46"/>
      <c r="M46" s="46"/>
      <c r="N46" s="89"/>
      <c r="O46" s="88"/>
      <c r="P46" s="90"/>
    </row>
    <row r="47" spans="2:19" x14ac:dyDescent="0.25">
      <c r="C47" s="18"/>
      <c r="D47" s="18"/>
      <c r="E47" s="18"/>
      <c r="F47" s="18"/>
      <c r="G47" s="18"/>
      <c r="H47" s="18"/>
      <c r="I47" s="18"/>
      <c r="J47" s="46"/>
      <c r="K47" s="88"/>
      <c r="L47" s="46"/>
      <c r="M47" s="46"/>
      <c r="N47" s="89"/>
      <c r="O47" s="88"/>
      <c r="P47" s="90"/>
    </row>
    <row r="48" spans="2:19" x14ac:dyDescent="0.25">
      <c r="J48" s="88"/>
      <c r="K48" s="88"/>
      <c r="L48" s="88"/>
      <c r="M48" s="88"/>
      <c r="N48" s="89"/>
      <c r="O48" s="88"/>
      <c r="P48" s="90"/>
    </row>
    <row r="49" spans="10:16" x14ac:dyDescent="0.25">
      <c r="J49" s="88"/>
      <c r="K49" s="88"/>
      <c r="L49" s="88"/>
      <c r="M49" s="88"/>
      <c r="N49" s="89"/>
      <c r="O49" s="88"/>
      <c r="P49" s="90"/>
    </row>
    <row r="50" spans="10:16" x14ac:dyDescent="0.25">
      <c r="J50" s="88"/>
      <c r="K50" s="88"/>
      <c r="L50" s="88"/>
      <c r="M50" s="88"/>
      <c r="N50" s="89"/>
      <c r="O50" s="88"/>
      <c r="P50" s="90"/>
    </row>
    <row r="51" spans="10:16" x14ac:dyDescent="0.25">
      <c r="J51" s="88"/>
      <c r="K51" s="88"/>
      <c r="L51" s="88"/>
      <c r="M51" s="88"/>
      <c r="N51" s="89"/>
      <c r="O51" s="88"/>
      <c r="P51" s="90"/>
    </row>
    <row r="52" spans="10:16" x14ac:dyDescent="0.25">
      <c r="J52" s="88"/>
      <c r="K52" s="88"/>
      <c r="L52" s="88"/>
      <c r="M52" s="88"/>
      <c r="N52" s="89"/>
      <c r="O52" s="88"/>
      <c r="P52" s="90"/>
    </row>
    <row r="53" spans="10:16" x14ac:dyDescent="0.25">
      <c r="J53" s="88"/>
      <c r="K53" s="88"/>
      <c r="L53" s="88"/>
      <c r="M53" s="88"/>
      <c r="N53" s="89"/>
      <c r="O53" s="88"/>
      <c r="P53" s="90"/>
    </row>
    <row r="54" spans="10:16" x14ac:dyDescent="0.25">
      <c r="J54" s="88"/>
      <c r="K54" s="88"/>
      <c r="L54" s="88"/>
      <c r="M54" s="88"/>
      <c r="N54" s="89"/>
      <c r="O54" s="88"/>
      <c r="P54" s="90"/>
    </row>
    <row r="55" spans="10:16" x14ac:dyDescent="0.25">
      <c r="J55" s="88"/>
      <c r="K55" s="88"/>
      <c r="L55" s="88"/>
      <c r="M55" s="88"/>
      <c r="N55" s="89"/>
      <c r="O55" s="88"/>
      <c r="P55" s="90"/>
    </row>
    <row r="56" spans="10:16" x14ac:dyDescent="0.25">
      <c r="J56" s="88"/>
      <c r="K56" s="88"/>
      <c r="L56" s="88"/>
      <c r="M56" s="88"/>
      <c r="N56" s="89"/>
      <c r="O56" s="88"/>
      <c r="P56" s="90"/>
    </row>
    <row r="57" spans="10:16" x14ac:dyDescent="0.25">
      <c r="J57" s="88"/>
      <c r="K57" s="88"/>
      <c r="L57" s="88"/>
      <c r="M57" s="88"/>
      <c r="N57" s="89"/>
      <c r="O57" s="88"/>
      <c r="P57" s="90"/>
    </row>
    <row r="58" spans="10:16" x14ac:dyDescent="0.25">
      <c r="J58" s="88"/>
      <c r="K58" s="88"/>
      <c r="L58" s="88"/>
      <c r="M58" s="88"/>
      <c r="N58" s="89"/>
      <c r="O58" s="88"/>
      <c r="P58" s="90"/>
    </row>
    <row r="59" spans="10:16" x14ac:dyDescent="0.25">
      <c r="J59" s="88"/>
      <c r="K59" s="88"/>
      <c r="L59" s="88"/>
      <c r="M59" s="88"/>
      <c r="N59" s="89"/>
      <c r="O59" s="88"/>
      <c r="P59" s="90"/>
    </row>
    <row r="60" spans="10:16" x14ac:dyDescent="0.25">
      <c r="J60" s="88"/>
      <c r="K60" s="88"/>
      <c r="L60" s="88"/>
      <c r="M60" s="88"/>
      <c r="N60" s="89"/>
      <c r="O60" s="88"/>
      <c r="P60" s="90"/>
    </row>
    <row r="61" spans="10:16" x14ac:dyDescent="0.25">
      <c r="J61" s="88"/>
      <c r="K61" s="88"/>
      <c r="L61" s="88"/>
      <c r="M61" s="88"/>
      <c r="N61" s="89"/>
      <c r="O61" s="88"/>
      <c r="P61" s="90"/>
    </row>
    <row r="62" spans="10:16" x14ac:dyDescent="0.25">
      <c r="J62" s="88"/>
      <c r="K62" s="88"/>
      <c r="L62" s="88"/>
      <c r="M62" s="88"/>
      <c r="N62" s="89"/>
      <c r="O62" s="88"/>
      <c r="P62" s="90"/>
    </row>
    <row r="63" spans="10:16" x14ac:dyDescent="0.25">
      <c r="J63" s="88"/>
      <c r="K63" s="88"/>
      <c r="L63" s="88"/>
      <c r="M63" s="88"/>
      <c r="N63" s="89"/>
      <c r="O63" s="88"/>
      <c r="P63" s="90"/>
    </row>
    <row r="64" spans="10:16" x14ac:dyDescent="0.25">
      <c r="J64" s="88"/>
      <c r="K64" s="88"/>
      <c r="L64" s="88"/>
      <c r="M64" s="88"/>
      <c r="N64" s="89"/>
      <c r="O64" s="88"/>
      <c r="P64" s="90"/>
    </row>
    <row r="65" spans="10:16" x14ac:dyDescent="0.25">
      <c r="J65" s="88"/>
      <c r="K65" s="88"/>
      <c r="L65" s="88"/>
      <c r="M65" s="88"/>
      <c r="N65" s="89"/>
      <c r="O65" s="88"/>
      <c r="P65" s="90"/>
    </row>
    <row r="66" spans="10:16" x14ac:dyDescent="0.25">
      <c r="J66" s="88"/>
      <c r="K66" s="88"/>
      <c r="L66" s="88"/>
      <c r="M66" s="88"/>
      <c r="N66" s="89"/>
      <c r="O66" s="88"/>
      <c r="P66" s="90"/>
    </row>
    <row r="67" spans="10:16" x14ac:dyDescent="0.25">
      <c r="J67" s="88"/>
      <c r="K67" s="88"/>
      <c r="L67" s="88"/>
      <c r="M67" s="88"/>
      <c r="N67" s="89"/>
      <c r="O67" s="88"/>
      <c r="P67" s="90"/>
    </row>
    <row r="68" spans="10:16" x14ac:dyDescent="0.25">
      <c r="J68" s="88"/>
      <c r="K68" s="88"/>
      <c r="L68" s="88"/>
      <c r="M68" s="88"/>
      <c r="N68" s="89"/>
      <c r="O68" s="88"/>
      <c r="P68" s="90"/>
    </row>
    <row r="69" spans="10:16" x14ac:dyDescent="0.25">
      <c r="J69" s="88"/>
      <c r="K69" s="88"/>
      <c r="L69" s="88"/>
      <c r="M69" s="88"/>
      <c r="N69" s="89"/>
      <c r="O69" s="88"/>
      <c r="P69" s="90"/>
    </row>
    <row r="70" spans="10:16" x14ac:dyDescent="0.25">
      <c r="J70" s="88"/>
      <c r="K70" s="88"/>
      <c r="L70" s="88"/>
      <c r="M70" s="88"/>
      <c r="N70" s="89"/>
      <c r="O70" s="88"/>
      <c r="P70" s="90"/>
    </row>
    <row r="71" spans="10:16" x14ac:dyDescent="0.25">
      <c r="J71" s="88"/>
      <c r="K71" s="88"/>
      <c r="L71" s="88"/>
      <c r="M71" s="88"/>
      <c r="N71" s="89"/>
      <c r="O71" s="88"/>
      <c r="P71" s="90"/>
    </row>
    <row r="72" spans="10:16" x14ac:dyDescent="0.25">
      <c r="J72" s="88"/>
      <c r="K72" s="88"/>
      <c r="L72" s="88"/>
      <c r="M72" s="88"/>
      <c r="N72" s="89"/>
      <c r="O72" s="88"/>
      <c r="P72" s="90"/>
    </row>
    <row r="73" spans="10:16" x14ac:dyDescent="0.25">
      <c r="J73" s="88"/>
      <c r="K73" s="88"/>
      <c r="L73" s="88"/>
      <c r="M73" s="88"/>
      <c r="N73" s="89"/>
      <c r="O73" s="88"/>
      <c r="P73" s="90"/>
    </row>
    <row r="74" spans="10:16" x14ac:dyDescent="0.25">
      <c r="J74" s="88"/>
      <c r="K74" s="88"/>
      <c r="L74" s="88"/>
      <c r="M74" s="88"/>
      <c r="N74" s="89"/>
      <c r="O74" s="88"/>
      <c r="P74" s="90"/>
    </row>
    <row r="75" spans="10:16" x14ac:dyDescent="0.25">
      <c r="J75" s="88"/>
      <c r="K75" s="88"/>
      <c r="L75" s="88"/>
      <c r="M75" s="88"/>
      <c r="N75" s="89"/>
      <c r="O75" s="88"/>
      <c r="P75" s="90"/>
    </row>
    <row r="76" spans="10:16" x14ac:dyDescent="0.25">
      <c r="J76" s="88"/>
      <c r="K76" s="88"/>
      <c r="L76" s="88"/>
      <c r="M76" s="88"/>
      <c r="N76" s="89"/>
      <c r="O76" s="88"/>
      <c r="P76" s="90"/>
    </row>
    <row r="77" spans="10:16" x14ac:dyDescent="0.25">
      <c r="J77" s="88"/>
      <c r="K77" s="88"/>
      <c r="L77" s="88"/>
      <c r="M77" s="88"/>
      <c r="N77" s="89"/>
      <c r="O77" s="88"/>
      <c r="P77" s="90"/>
    </row>
    <row r="78" spans="10:16" x14ac:dyDescent="0.25">
      <c r="J78" s="88"/>
      <c r="K78" s="88"/>
      <c r="L78" s="88"/>
      <c r="M78" s="88"/>
      <c r="N78" s="89"/>
      <c r="O78" s="88"/>
      <c r="P78" s="90"/>
    </row>
    <row r="79" spans="10:16" x14ac:dyDescent="0.25">
      <c r="J79" s="88"/>
      <c r="K79" s="88"/>
      <c r="L79" s="88"/>
      <c r="M79" s="88"/>
      <c r="N79" s="89"/>
      <c r="O79" s="88"/>
      <c r="P79" s="90"/>
    </row>
    <row r="80" spans="10:16" x14ac:dyDescent="0.25">
      <c r="J80" s="88"/>
      <c r="K80" s="88"/>
      <c r="L80" s="88"/>
      <c r="M80" s="88"/>
      <c r="N80" s="89"/>
      <c r="O80" s="88"/>
      <c r="P80" s="90"/>
    </row>
    <row r="81" spans="10:16" x14ac:dyDescent="0.25">
      <c r="J81" s="88"/>
      <c r="K81" s="88"/>
      <c r="L81" s="88"/>
      <c r="M81" s="88"/>
      <c r="N81" s="89"/>
      <c r="O81" s="88"/>
      <c r="P81" s="90"/>
    </row>
    <row r="82" spans="10:16" x14ac:dyDescent="0.25">
      <c r="J82" s="88"/>
      <c r="K82" s="88"/>
      <c r="L82" s="88"/>
      <c r="M82" s="88"/>
      <c r="N82" s="89"/>
      <c r="O82" s="88"/>
      <c r="P82" s="90"/>
    </row>
    <row r="83" spans="10:16" x14ac:dyDescent="0.25">
      <c r="J83" s="88"/>
      <c r="K83" s="88"/>
      <c r="L83" s="88"/>
      <c r="M83" s="88"/>
      <c r="N83" s="89"/>
      <c r="O83" s="88"/>
      <c r="P83" s="90"/>
    </row>
    <row r="84" spans="10:16" x14ac:dyDescent="0.25">
      <c r="J84" s="88"/>
      <c r="K84" s="88"/>
      <c r="L84" s="88"/>
      <c r="M84" s="88"/>
      <c r="N84" s="89"/>
      <c r="O84" s="88"/>
      <c r="P84" s="90"/>
    </row>
    <row r="85" spans="10:16" x14ac:dyDescent="0.25">
      <c r="J85" s="88"/>
      <c r="K85" s="88"/>
      <c r="L85" s="88"/>
      <c r="M85" s="88"/>
      <c r="N85" s="89"/>
      <c r="O85" s="88"/>
      <c r="P85" s="90"/>
    </row>
    <row r="86" spans="10:16" x14ac:dyDescent="0.25">
      <c r="J86" s="88"/>
      <c r="K86" s="88"/>
      <c r="L86" s="88"/>
      <c r="M86" s="88"/>
      <c r="N86" s="89"/>
      <c r="O86" s="88"/>
      <c r="P86" s="90"/>
    </row>
    <row r="87" spans="10:16" x14ac:dyDescent="0.25">
      <c r="J87" s="88"/>
      <c r="K87" s="88"/>
      <c r="L87" s="88"/>
      <c r="M87" s="88"/>
      <c r="N87" s="89"/>
      <c r="O87" s="88"/>
      <c r="P87" s="90"/>
    </row>
    <row r="88" spans="10:16" x14ac:dyDescent="0.25">
      <c r="J88" s="88"/>
      <c r="K88" s="88"/>
      <c r="L88" s="88"/>
      <c r="M88" s="88"/>
      <c r="N88" s="89"/>
      <c r="O88" s="88"/>
      <c r="P88" s="90"/>
    </row>
    <row r="89" spans="10:16" x14ac:dyDescent="0.25">
      <c r="J89" s="88"/>
      <c r="K89" s="88"/>
      <c r="L89" s="88"/>
      <c r="M89" s="88"/>
      <c r="N89" s="89"/>
      <c r="O89" s="88"/>
      <c r="P89" s="90"/>
    </row>
    <row r="90" spans="10:16" x14ac:dyDescent="0.25">
      <c r="J90" s="88"/>
      <c r="K90" s="88"/>
      <c r="L90" s="88"/>
      <c r="M90" s="88"/>
      <c r="N90" s="89"/>
      <c r="O90" s="88"/>
      <c r="P90" s="90"/>
    </row>
    <row r="91" spans="10:16" x14ac:dyDescent="0.25">
      <c r="J91" s="88"/>
      <c r="K91" s="88"/>
      <c r="L91" s="88"/>
      <c r="M91" s="88"/>
      <c r="N91" s="89"/>
      <c r="O91" s="88"/>
      <c r="P91" s="90"/>
    </row>
    <row r="92" spans="10:16" x14ac:dyDescent="0.25">
      <c r="J92" s="88"/>
      <c r="K92" s="88"/>
      <c r="L92" s="88"/>
      <c r="M92" s="88"/>
      <c r="N92" s="89"/>
      <c r="O92" s="88"/>
      <c r="P92" s="90"/>
    </row>
    <row r="93" spans="10:16" x14ac:dyDescent="0.25">
      <c r="J93" s="88"/>
      <c r="K93" s="88"/>
      <c r="L93" s="88"/>
      <c r="M93" s="88"/>
      <c r="N93" s="89"/>
      <c r="O93" s="88"/>
      <c r="P93" s="90"/>
    </row>
    <row r="94" spans="10:16" x14ac:dyDescent="0.25">
      <c r="J94" s="88"/>
      <c r="K94" s="88"/>
      <c r="L94" s="88"/>
      <c r="M94" s="88"/>
      <c r="N94" s="89"/>
      <c r="O94" s="88"/>
      <c r="P94" s="90"/>
    </row>
    <row r="95" spans="10:16" x14ac:dyDescent="0.25">
      <c r="J95" s="88"/>
      <c r="K95" s="88"/>
      <c r="L95" s="88"/>
      <c r="M95" s="88"/>
      <c r="N95" s="89"/>
      <c r="O95" s="88"/>
      <c r="P95" s="90"/>
    </row>
    <row r="96" spans="10:16" x14ac:dyDescent="0.25">
      <c r="J96" s="88"/>
      <c r="K96" s="88"/>
      <c r="L96" s="88"/>
      <c r="M96" s="88"/>
      <c r="N96" s="89"/>
      <c r="O96" s="88"/>
      <c r="P96" s="90"/>
    </row>
    <row r="97" spans="10:16" x14ac:dyDescent="0.25">
      <c r="J97" s="88"/>
      <c r="K97" s="88"/>
      <c r="L97" s="88"/>
      <c r="M97" s="88"/>
      <c r="N97" s="89"/>
      <c r="O97" s="88"/>
      <c r="P97" s="90"/>
    </row>
    <row r="98" spans="10:16" x14ac:dyDescent="0.25">
      <c r="J98" s="88"/>
      <c r="K98" s="88"/>
      <c r="L98" s="88"/>
      <c r="M98" s="88"/>
      <c r="N98" s="89"/>
      <c r="O98" s="88"/>
      <c r="P98" s="90"/>
    </row>
    <row r="99" spans="10:16" x14ac:dyDescent="0.25">
      <c r="J99" s="88"/>
      <c r="K99" s="88"/>
      <c r="L99" s="88"/>
      <c r="M99" s="88"/>
      <c r="N99" s="89"/>
      <c r="O99" s="88"/>
      <c r="P99" s="90"/>
    </row>
    <row r="100" spans="10:16" x14ac:dyDescent="0.25">
      <c r="J100" s="88"/>
      <c r="K100" s="88"/>
      <c r="L100" s="88"/>
      <c r="M100" s="88"/>
      <c r="N100" s="89"/>
      <c r="O100" s="88"/>
      <c r="P100" s="90"/>
    </row>
    <row r="101" spans="10:16" x14ac:dyDescent="0.25">
      <c r="J101" s="88"/>
      <c r="K101" s="88"/>
      <c r="L101" s="88"/>
      <c r="M101" s="88"/>
      <c r="N101" s="89"/>
      <c r="O101" s="88"/>
      <c r="P101" s="90"/>
    </row>
    <row r="102" spans="10:16" x14ac:dyDescent="0.25">
      <c r="J102" s="88"/>
      <c r="K102" s="88"/>
      <c r="L102" s="88"/>
      <c r="M102" s="88"/>
      <c r="N102" s="89"/>
      <c r="O102" s="88"/>
      <c r="P102" s="90"/>
    </row>
    <row r="103" spans="10:16" x14ac:dyDescent="0.25">
      <c r="J103" s="88"/>
      <c r="K103" s="88"/>
      <c r="L103" s="88"/>
      <c r="M103" s="88"/>
      <c r="N103" s="89"/>
      <c r="O103" s="88"/>
      <c r="P103" s="90"/>
    </row>
    <row r="104" spans="10:16" x14ac:dyDescent="0.25">
      <c r="J104" s="88"/>
      <c r="K104" s="88"/>
      <c r="L104" s="88"/>
      <c r="M104" s="88"/>
      <c r="N104" s="89"/>
      <c r="O104" s="88"/>
      <c r="P104" s="90"/>
    </row>
    <row r="105" spans="10:16" x14ac:dyDescent="0.25">
      <c r="J105" s="88"/>
      <c r="K105" s="88"/>
      <c r="L105" s="88"/>
      <c r="M105" s="88"/>
      <c r="N105" s="89"/>
      <c r="O105" s="88"/>
      <c r="P105" s="90"/>
    </row>
    <row r="106" spans="10:16" x14ac:dyDescent="0.25">
      <c r="J106" s="88"/>
      <c r="K106" s="88"/>
      <c r="L106" s="88"/>
      <c r="M106" s="88"/>
      <c r="N106" s="89"/>
      <c r="O106" s="88"/>
      <c r="P106" s="90"/>
    </row>
    <row r="107" spans="10:16" x14ac:dyDescent="0.25">
      <c r="J107" s="88"/>
      <c r="K107" s="88"/>
      <c r="L107" s="88"/>
      <c r="M107" s="88"/>
      <c r="N107" s="89"/>
      <c r="O107" s="88"/>
      <c r="P107" s="90"/>
    </row>
    <row r="108" spans="10:16" x14ac:dyDescent="0.25">
      <c r="J108" s="88"/>
      <c r="K108" s="88"/>
      <c r="L108" s="88"/>
      <c r="M108" s="88"/>
      <c r="N108" s="89"/>
      <c r="O108" s="88"/>
      <c r="P108" s="90"/>
    </row>
    <row r="109" spans="10:16" x14ac:dyDescent="0.25">
      <c r="J109" s="88"/>
      <c r="K109" s="88"/>
      <c r="L109" s="88"/>
      <c r="M109" s="88"/>
      <c r="N109" s="89"/>
      <c r="O109" s="88"/>
      <c r="P109" s="90"/>
    </row>
    <row r="110" spans="10:16" x14ac:dyDescent="0.25">
      <c r="J110" s="88"/>
      <c r="K110" s="88"/>
      <c r="L110" s="88"/>
      <c r="M110" s="88"/>
      <c r="N110" s="89"/>
      <c r="O110" s="88"/>
      <c r="P110" s="90"/>
    </row>
    <row r="111" spans="10:16" x14ac:dyDescent="0.25">
      <c r="J111" s="88"/>
      <c r="K111" s="88"/>
      <c r="L111" s="88"/>
      <c r="M111" s="88"/>
      <c r="N111" s="89"/>
      <c r="O111" s="88"/>
      <c r="P111" s="90"/>
    </row>
    <row r="112" spans="10:16" x14ac:dyDescent="0.25">
      <c r="J112" s="88"/>
      <c r="K112" s="88"/>
      <c r="L112" s="88"/>
      <c r="M112" s="88"/>
      <c r="N112" s="89"/>
      <c r="O112" s="88"/>
      <c r="P112" s="90"/>
    </row>
    <row r="113" spans="10:16" x14ac:dyDescent="0.25">
      <c r="J113" s="88"/>
      <c r="K113" s="88"/>
      <c r="L113" s="88"/>
      <c r="M113" s="88"/>
      <c r="N113" s="89"/>
      <c r="O113" s="88"/>
      <c r="P113" s="90"/>
    </row>
    <row r="114" spans="10:16" x14ac:dyDescent="0.25">
      <c r="J114" s="88"/>
      <c r="K114" s="88"/>
      <c r="L114" s="88"/>
      <c r="M114" s="88"/>
      <c r="N114" s="89"/>
      <c r="O114" s="88"/>
      <c r="P114" s="90"/>
    </row>
    <row r="115" spans="10:16" x14ac:dyDescent="0.25">
      <c r="J115" s="88"/>
      <c r="K115" s="88"/>
      <c r="L115" s="88"/>
      <c r="M115" s="88"/>
      <c r="N115" s="89"/>
      <c r="O115" s="88"/>
      <c r="P115" s="90"/>
    </row>
    <row r="116" spans="10:16" x14ac:dyDescent="0.25">
      <c r="J116" s="88"/>
      <c r="K116" s="88"/>
      <c r="L116" s="88"/>
      <c r="M116" s="88"/>
      <c r="N116" s="89"/>
      <c r="O116" s="88"/>
      <c r="P116" s="90"/>
    </row>
    <row r="117" spans="10:16" x14ac:dyDescent="0.25">
      <c r="J117" s="88"/>
      <c r="K117" s="88"/>
      <c r="L117" s="88"/>
      <c r="M117" s="88"/>
      <c r="N117" s="89"/>
      <c r="O117" s="88"/>
      <c r="P117" s="90"/>
    </row>
    <row r="118" spans="10:16" x14ac:dyDescent="0.25">
      <c r="J118" s="88"/>
      <c r="K118" s="88"/>
      <c r="L118" s="88"/>
      <c r="M118" s="88"/>
      <c r="N118" s="89"/>
      <c r="O118" s="88"/>
      <c r="P118" s="90"/>
    </row>
    <row r="119" spans="10:16" x14ac:dyDescent="0.25">
      <c r="J119" s="88"/>
      <c r="K119" s="88"/>
      <c r="L119" s="88"/>
      <c r="M119" s="88"/>
      <c r="N119" s="89"/>
      <c r="O119" s="88"/>
      <c r="P119" s="90"/>
    </row>
    <row r="120" spans="10:16" x14ac:dyDescent="0.25">
      <c r="J120" s="88"/>
      <c r="K120" s="88"/>
      <c r="L120" s="88"/>
      <c r="M120" s="88"/>
      <c r="N120" s="89"/>
      <c r="O120" s="88"/>
      <c r="P120" s="90"/>
    </row>
    <row r="121" spans="10:16" x14ac:dyDescent="0.25">
      <c r="J121" s="88"/>
      <c r="K121" s="88"/>
      <c r="L121" s="88"/>
      <c r="M121" s="88"/>
      <c r="N121" s="89"/>
      <c r="O121" s="88"/>
      <c r="P121" s="90"/>
    </row>
    <row r="122" spans="10:16" x14ac:dyDescent="0.25">
      <c r="J122" s="88"/>
      <c r="K122" s="88"/>
      <c r="L122" s="88"/>
      <c r="M122" s="88"/>
      <c r="N122" s="89"/>
      <c r="O122" s="88"/>
      <c r="P122" s="90"/>
    </row>
    <row r="123" spans="10:16" x14ac:dyDescent="0.25">
      <c r="J123" s="88"/>
      <c r="K123" s="88"/>
      <c r="L123" s="88"/>
      <c r="M123" s="88"/>
      <c r="N123" s="89"/>
      <c r="O123" s="88"/>
      <c r="P123" s="90"/>
    </row>
    <row r="124" spans="10:16" x14ac:dyDescent="0.25">
      <c r="J124" s="88"/>
      <c r="K124" s="88"/>
      <c r="L124" s="88"/>
      <c r="M124" s="88"/>
      <c r="N124" s="89"/>
      <c r="O124" s="88"/>
      <c r="P124" s="90"/>
    </row>
    <row r="125" spans="10:16" x14ac:dyDescent="0.25">
      <c r="J125" s="88"/>
      <c r="K125" s="88"/>
      <c r="L125" s="88"/>
      <c r="M125" s="88"/>
      <c r="N125" s="89"/>
      <c r="O125" s="88"/>
      <c r="P125" s="90"/>
    </row>
    <row r="126" spans="10:16" x14ac:dyDescent="0.25">
      <c r="J126" s="88"/>
      <c r="K126" s="88"/>
      <c r="L126" s="88"/>
      <c r="M126" s="88"/>
      <c r="N126" s="89"/>
      <c r="O126" s="88"/>
      <c r="P126" s="90"/>
    </row>
    <row r="127" spans="10:16" x14ac:dyDescent="0.25">
      <c r="J127" s="88"/>
      <c r="K127" s="88"/>
      <c r="L127" s="88"/>
      <c r="M127" s="88"/>
      <c r="N127" s="89"/>
      <c r="O127" s="88"/>
      <c r="P127" s="90"/>
    </row>
    <row r="128" spans="10:16" x14ac:dyDescent="0.25">
      <c r="J128" s="88"/>
      <c r="K128" s="88"/>
      <c r="L128" s="88"/>
      <c r="M128" s="88"/>
      <c r="N128" s="89"/>
      <c r="O128" s="88"/>
      <c r="P128" s="90"/>
    </row>
    <row r="129" spans="10:16" x14ac:dyDescent="0.25">
      <c r="J129" s="88"/>
      <c r="K129" s="88"/>
      <c r="L129" s="88"/>
      <c r="M129" s="88"/>
      <c r="N129" s="89"/>
      <c r="O129" s="88"/>
      <c r="P129" s="90"/>
    </row>
    <row r="130" spans="10:16" x14ac:dyDescent="0.25">
      <c r="J130" s="88"/>
      <c r="K130" s="88"/>
      <c r="L130" s="88"/>
      <c r="M130" s="88"/>
      <c r="N130" s="89"/>
      <c r="O130" s="88"/>
      <c r="P130" s="90"/>
    </row>
    <row r="131" spans="10:16" x14ac:dyDescent="0.25">
      <c r="J131" s="88"/>
      <c r="K131" s="88"/>
      <c r="L131" s="88"/>
      <c r="M131" s="88"/>
      <c r="N131" s="89"/>
      <c r="O131" s="88"/>
      <c r="P131" s="90"/>
    </row>
    <row r="132" spans="10:16" x14ac:dyDescent="0.25">
      <c r="J132" s="88"/>
      <c r="K132" s="88"/>
      <c r="L132" s="88"/>
      <c r="M132" s="88"/>
      <c r="N132" s="89"/>
      <c r="O132" s="88"/>
      <c r="P132" s="90"/>
    </row>
    <row r="133" spans="10:16" x14ac:dyDescent="0.25">
      <c r="J133" s="88"/>
      <c r="K133" s="88"/>
      <c r="L133" s="88"/>
      <c r="M133" s="88"/>
      <c r="N133" s="89"/>
      <c r="O133" s="88"/>
      <c r="P133" s="90"/>
    </row>
    <row r="134" spans="10:16" x14ac:dyDescent="0.25">
      <c r="J134" s="88"/>
      <c r="K134" s="88"/>
      <c r="L134" s="88"/>
      <c r="M134" s="88"/>
      <c r="N134" s="89"/>
      <c r="O134" s="88"/>
      <c r="P134" s="90"/>
    </row>
    <row r="135" spans="10:16" x14ac:dyDescent="0.25">
      <c r="J135" s="88"/>
      <c r="K135" s="88"/>
      <c r="L135" s="88"/>
      <c r="M135" s="88"/>
      <c r="N135" s="89"/>
      <c r="O135" s="88"/>
      <c r="P135" s="90"/>
    </row>
    <row r="136" spans="10:16" x14ac:dyDescent="0.25">
      <c r="J136" s="88"/>
      <c r="K136" s="88"/>
      <c r="L136" s="88"/>
      <c r="M136" s="88"/>
      <c r="N136" s="89"/>
      <c r="O136" s="88"/>
      <c r="P136" s="90"/>
    </row>
    <row r="137" spans="10:16" x14ac:dyDescent="0.25">
      <c r="J137" s="88"/>
      <c r="K137" s="88"/>
      <c r="L137" s="88"/>
      <c r="M137" s="88"/>
      <c r="N137" s="89"/>
      <c r="O137" s="88"/>
      <c r="P137" s="90"/>
    </row>
    <row r="138" spans="10:16" x14ac:dyDescent="0.25">
      <c r="J138" s="88"/>
      <c r="K138" s="88"/>
      <c r="L138" s="88"/>
      <c r="M138" s="88"/>
      <c r="N138" s="89"/>
      <c r="O138" s="88"/>
      <c r="P138" s="90"/>
    </row>
    <row r="139" spans="10:16" x14ac:dyDescent="0.25">
      <c r="J139" s="88"/>
      <c r="K139" s="88"/>
      <c r="L139" s="88"/>
      <c r="M139" s="88"/>
      <c r="N139" s="89"/>
      <c r="O139" s="88"/>
      <c r="P139" s="90"/>
    </row>
    <row r="140" spans="10:16" x14ac:dyDescent="0.25">
      <c r="J140" s="88"/>
      <c r="K140" s="88"/>
      <c r="L140" s="88"/>
      <c r="M140" s="88"/>
      <c r="N140" s="89"/>
      <c r="O140" s="88"/>
      <c r="P140" s="90"/>
    </row>
    <row r="141" spans="10:16" x14ac:dyDescent="0.25">
      <c r="J141" s="88"/>
      <c r="K141" s="88"/>
      <c r="L141" s="88"/>
      <c r="M141" s="88"/>
      <c r="N141" s="89"/>
      <c r="O141" s="88"/>
      <c r="P141" s="90"/>
    </row>
    <row r="142" spans="10:16" x14ac:dyDescent="0.25">
      <c r="J142" s="88"/>
      <c r="K142" s="88"/>
      <c r="L142" s="88"/>
      <c r="M142" s="88"/>
      <c r="N142" s="89"/>
      <c r="O142" s="88"/>
      <c r="P142" s="90"/>
    </row>
    <row r="143" spans="10:16" x14ac:dyDescent="0.25">
      <c r="J143" s="88"/>
      <c r="K143" s="88"/>
      <c r="L143" s="88"/>
      <c r="M143" s="88"/>
      <c r="N143" s="89"/>
      <c r="O143" s="88"/>
      <c r="P143" s="90"/>
    </row>
    <row r="144" spans="10:16" x14ac:dyDescent="0.25">
      <c r="J144" s="88"/>
      <c r="K144" s="88"/>
      <c r="L144" s="88"/>
      <c r="M144" s="88"/>
      <c r="N144" s="89"/>
      <c r="O144" s="88"/>
      <c r="P144" s="90"/>
    </row>
    <row r="145" spans="10:16" x14ac:dyDescent="0.25">
      <c r="J145" s="88"/>
      <c r="K145" s="88"/>
      <c r="L145" s="88"/>
      <c r="M145" s="88"/>
      <c r="N145" s="89"/>
      <c r="O145" s="88"/>
      <c r="P145" s="90"/>
    </row>
    <row r="146" spans="10:16" x14ac:dyDescent="0.25">
      <c r="J146" s="88"/>
      <c r="K146" s="88"/>
      <c r="L146" s="88"/>
      <c r="M146" s="88"/>
      <c r="N146" s="89"/>
      <c r="O146" s="88"/>
      <c r="P146" s="90"/>
    </row>
    <row r="147" spans="10:16" x14ac:dyDescent="0.25">
      <c r="J147" s="88"/>
      <c r="K147" s="88"/>
      <c r="L147" s="88"/>
      <c r="M147" s="88"/>
      <c r="N147" s="89"/>
      <c r="O147" s="88"/>
      <c r="P147" s="90"/>
    </row>
    <row r="148" spans="10:16" x14ac:dyDescent="0.25">
      <c r="J148" s="88"/>
      <c r="K148" s="88"/>
      <c r="L148" s="88"/>
      <c r="M148" s="88"/>
      <c r="N148" s="89"/>
      <c r="O148" s="88"/>
      <c r="P148" s="90"/>
    </row>
    <row r="149" spans="10:16" x14ac:dyDescent="0.25">
      <c r="J149" s="88"/>
      <c r="K149" s="88"/>
      <c r="L149" s="88"/>
      <c r="M149" s="88"/>
      <c r="N149" s="89"/>
      <c r="O149" s="88"/>
      <c r="P149" s="90"/>
    </row>
    <row r="150" spans="10:16" x14ac:dyDescent="0.25">
      <c r="J150" s="88"/>
      <c r="K150" s="88"/>
      <c r="L150" s="88"/>
      <c r="M150" s="88"/>
      <c r="N150" s="89"/>
      <c r="O150" s="88"/>
      <c r="P150" s="90"/>
    </row>
    <row r="151" spans="10:16" x14ac:dyDescent="0.25">
      <c r="J151" s="88"/>
      <c r="K151" s="88"/>
      <c r="L151" s="88"/>
      <c r="M151" s="88"/>
      <c r="N151" s="89"/>
      <c r="O151" s="88"/>
      <c r="P151" s="90"/>
    </row>
    <row r="152" spans="10:16" x14ac:dyDescent="0.25">
      <c r="J152" s="88"/>
      <c r="K152" s="88"/>
      <c r="L152" s="88"/>
      <c r="M152" s="88"/>
      <c r="N152" s="89"/>
      <c r="O152" s="88"/>
      <c r="P152" s="90"/>
    </row>
    <row r="153" spans="10:16" x14ac:dyDescent="0.25">
      <c r="J153" s="88"/>
      <c r="K153" s="88"/>
      <c r="L153" s="88"/>
      <c r="M153" s="88"/>
      <c r="N153" s="89"/>
      <c r="O153" s="88"/>
      <c r="P153" s="90"/>
    </row>
    <row r="154" spans="10:16" x14ac:dyDescent="0.25">
      <c r="J154" s="88"/>
      <c r="K154" s="88"/>
      <c r="L154" s="88"/>
      <c r="M154" s="88"/>
      <c r="N154" s="89"/>
      <c r="O154" s="88"/>
      <c r="P154" s="90"/>
    </row>
    <row r="155" spans="10:16" x14ac:dyDescent="0.25">
      <c r="J155" s="88"/>
      <c r="K155" s="88"/>
      <c r="L155" s="88"/>
      <c r="M155" s="88"/>
      <c r="N155" s="89"/>
      <c r="O155" s="88"/>
      <c r="P155" s="90"/>
    </row>
    <row r="156" spans="10:16" x14ac:dyDescent="0.25">
      <c r="J156" s="88"/>
      <c r="K156" s="88"/>
      <c r="L156" s="88"/>
      <c r="M156" s="88"/>
      <c r="N156" s="89"/>
      <c r="O156" s="88"/>
      <c r="P156" s="90"/>
    </row>
    <row r="157" spans="10:16" x14ac:dyDescent="0.25">
      <c r="J157" s="88"/>
      <c r="K157" s="88"/>
      <c r="L157" s="88"/>
      <c r="M157" s="88"/>
      <c r="N157" s="89"/>
      <c r="O157" s="88"/>
      <c r="P157" s="90"/>
    </row>
    <row r="158" spans="10:16" x14ac:dyDescent="0.25">
      <c r="J158" s="88"/>
      <c r="K158" s="88"/>
      <c r="L158" s="88"/>
      <c r="M158" s="88"/>
      <c r="N158" s="89"/>
      <c r="O158" s="88"/>
      <c r="P158" s="90"/>
    </row>
    <row r="159" spans="10:16" x14ac:dyDescent="0.25">
      <c r="J159" s="88"/>
      <c r="K159" s="88"/>
      <c r="L159" s="88"/>
      <c r="M159" s="88"/>
      <c r="N159" s="89"/>
      <c r="O159" s="88"/>
      <c r="P159" s="90"/>
    </row>
  </sheetData>
  <mergeCells count="16">
    <mergeCell ref="B33:B36"/>
    <mergeCell ref="B31:B32"/>
    <mergeCell ref="C31:I31"/>
    <mergeCell ref="J31:N31"/>
    <mergeCell ref="B21:B22"/>
    <mergeCell ref="B23:B25"/>
    <mergeCell ref="O4:O5"/>
    <mergeCell ref="P4:P5"/>
    <mergeCell ref="P31:P32"/>
    <mergeCell ref="O31:O32"/>
    <mergeCell ref="B15:B17"/>
    <mergeCell ref="B11:B14"/>
    <mergeCell ref="B4:B5"/>
    <mergeCell ref="C4:I4"/>
    <mergeCell ref="J4:N4"/>
    <mergeCell ref="B8:B10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B518-DDCD-4ECA-96D0-5502FD1076F2}">
  <dimension ref="B1:S159"/>
  <sheetViews>
    <sheetView workbookViewId="0">
      <selection activeCell="D28" sqref="D28"/>
    </sheetView>
  </sheetViews>
  <sheetFormatPr defaultColWidth="8.5703125" defaultRowHeight="15" x14ac:dyDescent="0.25"/>
  <cols>
    <col min="1" max="1" width="2.5703125" style="18" customWidth="1"/>
    <col min="2" max="2" width="44" style="18" customWidth="1"/>
    <col min="3" max="3" width="50.140625" style="85" bestFit="1" customWidth="1"/>
    <col min="4" max="4" width="20" style="85" customWidth="1"/>
    <col min="5" max="6" width="14.42578125" style="85" customWidth="1"/>
    <col min="7" max="8" width="14.5703125" style="86" customWidth="1"/>
    <col min="9" max="9" width="14.42578125" style="87" bestFit="1" customWidth="1"/>
    <col min="10" max="10" width="15" style="86" customWidth="1"/>
    <col min="11" max="11" width="15.140625" style="86" customWidth="1"/>
    <col min="12" max="13" width="15.5703125" style="86" customWidth="1"/>
    <col min="14" max="14" width="19.5703125" style="92" customWidth="1"/>
    <col min="15" max="15" width="17.42578125" style="86" customWidth="1"/>
    <col min="16" max="16" width="13.85546875" style="93" customWidth="1"/>
    <col min="17" max="16384" width="8.5703125" style="18"/>
  </cols>
  <sheetData>
    <row r="1" spans="2:16" ht="21.75" thickBot="1" x14ac:dyDescent="0.3">
      <c r="B1" s="84" t="str">
        <f>"Detailed budget for "&amp;'Total Budget'!C11&amp;""</f>
        <v>Detailed budget for 2024</v>
      </c>
    </row>
    <row r="3" spans="2:16" ht="15.75" thickBot="1" x14ac:dyDescent="0.3">
      <c r="J3" s="88"/>
      <c r="K3" s="88"/>
      <c r="L3" s="88"/>
      <c r="M3" s="88"/>
      <c r="N3" s="89"/>
      <c r="O3" s="88"/>
      <c r="P3" s="90"/>
    </row>
    <row r="4" spans="2:16" s="55" customFormat="1" ht="29.45" customHeight="1" x14ac:dyDescent="0.25">
      <c r="B4" s="372" t="s">
        <v>52</v>
      </c>
      <c r="C4" s="374" t="s">
        <v>103</v>
      </c>
      <c r="D4" s="375"/>
      <c r="E4" s="375"/>
      <c r="F4" s="375"/>
      <c r="G4" s="375"/>
      <c r="H4" s="375"/>
      <c r="I4" s="376"/>
      <c r="J4" s="377" t="s">
        <v>104</v>
      </c>
      <c r="K4" s="378"/>
      <c r="L4" s="378"/>
      <c r="M4" s="378"/>
      <c r="N4" s="379"/>
      <c r="O4" s="363" t="s">
        <v>105</v>
      </c>
      <c r="P4" s="365" t="s">
        <v>100</v>
      </c>
    </row>
    <row r="5" spans="2:16" s="55" customFormat="1" ht="45.75" thickBot="1" x14ac:dyDescent="0.3">
      <c r="B5" s="373"/>
      <c r="C5" s="133" t="s">
        <v>34</v>
      </c>
      <c r="D5" s="134" t="s">
        <v>101</v>
      </c>
      <c r="E5" s="134" t="s">
        <v>44</v>
      </c>
      <c r="F5" s="135" t="s">
        <v>50</v>
      </c>
      <c r="G5" s="206" t="s">
        <v>109</v>
      </c>
      <c r="H5" s="136" t="s">
        <v>102</v>
      </c>
      <c r="I5" s="137" t="s">
        <v>110</v>
      </c>
      <c r="J5" s="138" t="s">
        <v>108</v>
      </c>
      <c r="K5" s="139" t="s">
        <v>23</v>
      </c>
      <c r="L5" s="139" t="s">
        <v>106</v>
      </c>
      <c r="M5" s="140" t="s">
        <v>107</v>
      </c>
      <c r="N5" s="141" t="s">
        <v>24</v>
      </c>
      <c r="O5" s="364"/>
      <c r="P5" s="366"/>
    </row>
    <row r="6" spans="2:16" s="55" customFormat="1" ht="21" customHeight="1" thickBot="1" x14ac:dyDescent="0.3">
      <c r="B6" s="8" t="s">
        <v>52</v>
      </c>
      <c r="C6" s="13"/>
      <c r="D6" s="14"/>
      <c r="E6" s="122">
        <f t="shared" ref="E6:M6" si="0">E7+E20</f>
        <v>0</v>
      </c>
      <c r="F6" s="122">
        <f t="shared" si="0"/>
        <v>0</v>
      </c>
      <c r="G6" s="122">
        <f t="shared" si="0"/>
        <v>0</v>
      </c>
      <c r="H6" s="148">
        <f>H7+H20</f>
        <v>0</v>
      </c>
      <c r="I6" s="149">
        <f t="shared" si="0"/>
        <v>0</v>
      </c>
      <c r="J6" s="158">
        <f t="shared" si="0"/>
        <v>0</v>
      </c>
      <c r="K6" s="148">
        <f t="shared" si="0"/>
        <v>0</v>
      </c>
      <c r="L6" s="148">
        <f t="shared" si="0"/>
        <v>0</v>
      </c>
      <c r="M6" s="148">
        <f t="shared" si="0"/>
        <v>0</v>
      </c>
      <c r="N6" s="159">
        <f>N7+N20</f>
        <v>0</v>
      </c>
      <c r="O6" s="160">
        <f>O7+O20</f>
        <v>0</v>
      </c>
      <c r="P6" s="160">
        <f>P7+P20</f>
        <v>0</v>
      </c>
    </row>
    <row r="7" spans="2:16" s="24" customFormat="1" ht="15.75" thickBot="1" x14ac:dyDescent="0.3">
      <c r="B7" s="12" t="s">
        <v>53</v>
      </c>
      <c r="C7" s="1"/>
      <c r="D7" s="123"/>
      <c r="E7" s="113">
        <f t="shared" ref="E7:J7" si="1">SUM(E8:E19)</f>
        <v>0</v>
      </c>
      <c r="F7" s="113">
        <f t="shared" si="1"/>
        <v>0</v>
      </c>
      <c r="G7" s="113">
        <f t="shared" si="1"/>
        <v>0</v>
      </c>
      <c r="H7" s="150">
        <f t="shared" si="1"/>
        <v>0</v>
      </c>
      <c r="I7" s="151">
        <f t="shared" si="1"/>
        <v>0</v>
      </c>
      <c r="J7" s="161">
        <f t="shared" si="1"/>
        <v>0</v>
      </c>
      <c r="K7" s="150">
        <f t="shared" ref="K7:M7" si="2">SUM(K8:K19)</f>
        <v>0</v>
      </c>
      <c r="L7" s="150">
        <f t="shared" si="2"/>
        <v>0</v>
      </c>
      <c r="M7" s="150">
        <f t="shared" si="2"/>
        <v>0</v>
      </c>
      <c r="N7" s="151">
        <f>SUM(N8:N19)</f>
        <v>0</v>
      </c>
      <c r="O7" s="162">
        <f>SUM(O8:O19)</f>
        <v>0</v>
      </c>
      <c r="P7" s="162">
        <f>SUM(P8:P19)</f>
        <v>0</v>
      </c>
    </row>
    <row r="8" spans="2:16" x14ac:dyDescent="0.25">
      <c r="B8" s="380" t="s">
        <v>59</v>
      </c>
      <c r="C8" s="262" t="s">
        <v>113</v>
      </c>
      <c r="D8" s="142">
        <f>_xlfn.XLOOKUP(C8,'Fee rates and unit costs'!$B$5:$B$16,'Fee rates and unit costs'!$G$5:$G$16,0,0)</f>
        <v>0</v>
      </c>
      <c r="E8" s="101"/>
      <c r="F8" s="125">
        <f>D8*E8</f>
        <v>0</v>
      </c>
      <c r="G8" s="114"/>
      <c r="H8" s="142">
        <f t="shared" ref="H8:H28" si="3">D8*G8</f>
        <v>0</v>
      </c>
      <c r="I8" s="152">
        <f>F8+H8</f>
        <v>0</v>
      </c>
      <c r="J8" s="163"/>
      <c r="K8" s="164"/>
      <c r="L8" s="164"/>
      <c r="M8" s="165"/>
      <c r="N8" s="152">
        <f>J8+K8+L8+M8</f>
        <v>0</v>
      </c>
      <c r="O8" s="166"/>
      <c r="P8" s="152">
        <f>+I8+N8+O8</f>
        <v>0</v>
      </c>
    </row>
    <row r="9" spans="2:16" x14ac:dyDescent="0.25">
      <c r="B9" s="370"/>
      <c r="C9" s="263" t="s">
        <v>113</v>
      </c>
      <c r="D9" s="143">
        <f>_xlfn.XLOOKUP(C9,'Fee rates and unit costs'!$B$5:$B$16,'Fee rates and unit costs'!$G$5:$G$16,0,0)</f>
        <v>0</v>
      </c>
      <c r="E9" s="104"/>
      <c r="F9" s="126">
        <f t="shared" ref="F9:F27" si="4">D9*E9</f>
        <v>0</v>
      </c>
      <c r="G9" s="115"/>
      <c r="H9" s="143">
        <f t="shared" si="3"/>
        <v>0</v>
      </c>
      <c r="I9" s="153">
        <f>F9+H9</f>
        <v>0</v>
      </c>
      <c r="J9" s="167"/>
      <c r="K9" s="168"/>
      <c r="L9" s="168"/>
      <c r="M9" s="169"/>
      <c r="N9" s="153">
        <f t="shared" ref="N9:N25" si="5">J9+K9+L9+M9</f>
        <v>0</v>
      </c>
      <c r="O9" s="170"/>
      <c r="P9" s="153">
        <f t="shared" ref="P9:P28" si="6">+I9+N9+O9</f>
        <v>0</v>
      </c>
    </row>
    <row r="10" spans="2:16" x14ac:dyDescent="0.25">
      <c r="B10" s="371"/>
      <c r="C10" s="264" t="s">
        <v>113</v>
      </c>
      <c r="D10" s="144">
        <f>_xlfn.XLOOKUP(C10,'Fee rates and unit costs'!$B$5:$B$16,'Fee rates and unit costs'!$G$5:$G$16,0,0)</f>
        <v>0</v>
      </c>
      <c r="E10" s="107"/>
      <c r="F10" s="127">
        <f t="shared" si="4"/>
        <v>0</v>
      </c>
      <c r="G10" s="116"/>
      <c r="H10" s="144">
        <f t="shared" si="3"/>
        <v>0</v>
      </c>
      <c r="I10" s="154">
        <f t="shared" ref="I10:I28" si="7">F10+H10</f>
        <v>0</v>
      </c>
      <c r="J10" s="171"/>
      <c r="K10" s="172"/>
      <c r="L10" s="172"/>
      <c r="M10" s="173"/>
      <c r="N10" s="154">
        <f t="shared" si="5"/>
        <v>0</v>
      </c>
      <c r="O10" s="174"/>
      <c r="P10" s="154">
        <f t="shared" si="6"/>
        <v>0</v>
      </c>
    </row>
    <row r="11" spans="2:16" x14ac:dyDescent="0.25">
      <c r="B11" s="369" t="s">
        <v>60</v>
      </c>
      <c r="C11" s="265" t="s">
        <v>113</v>
      </c>
      <c r="D11" s="143">
        <f>_xlfn.XLOOKUP(C11,'Fee rates and unit costs'!$B$5:$B$16,'Fee rates and unit costs'!$G$5:$G$16,0,0)</f>
        <v>0</v>
      </c>
      <c r="E11" s="110"/>
      <c r="F11" s="126">
        <f t="shared" si="4"/>
        <v>0</v>
      </c>
      <c r="G11" s="117"/>
      <c r="H11" s="143">
        <f t="shared" si="3"/>
        <v>0</v>
      </c>
      <c r="I11" s="153">
        <f t="shared" si="7"/>
        <v>0</v>
      </c>
      <c r="J11" s="175"/>
      <c r="K11" s="176"/>
      <c r="L11" s="176"/>
      <c r="M11" s="177"/>
      <c r="N11" s="153">
        <f t="shared" si="5"/>
        <v>0</v>
      </c>
      <c r="O11" s="178"/>
      <c r="P11" s="153">
        <f t="shared" si="6"/>
        <v>0</v>
      </c>
    </row>
    <row r="12" spans="2:16" x14ac:dyDescent="0.25">
      <c r="B12" s="370"/>
      <c r="C12" s="263" t="s">
        <v>113</v>
      </c>
      <c r="D12" s="143">
        <f>_xlfn.XLOOKUP(C12,'Fee rates and unit costs'!$B$5:$B$16,'Fee rates and unit costs'!$G$5:$G$16,0,0)</f>
        <v>0</v>
      </c>
      <c r="E12" s="104"/>
      <c r="F12" s="126">
        <f t="shared" si="4"/>
        <v>0</v>
      </c>
      <c r="G12" s="118"/>
      <c r="H12" s="143">
        <f t="shared" si="3"/>
        <v>0</v>
      </c>
      <c r="I12" s="153">
        <f t="shared" si="7"/>
        <v>0</v>
      </c>
      <c r="J12" s="167"/>
      <c r="K12" s="168"/>
      <c r="L12" s="168"/>
      <c r="M12" s="169"/>
      <c r="N12" s="153">
        <f t="shared" si="5"/>
        <v>0</v>
      </c>
      <c r="O12" s="179"/>
      <c r="P12" s="153">
        <f t="shared" si="6"/>
        <v>0</v>
      </c>
    </row>
    <row r="13" spans="2:16" x14ac:dyDescent="0.25">
      <c r="B13" s="370"/>
      <c r="C13" s="263" t="s">
        <v>113</v>
      </c>
      <c r="D13" s="143">
        <f>_xlfn.XLOOKUP(C13,'Fee rates and unit costs'!$B$5:$B$16,'Fee rates and unit costs'!$G$5:$G$16,0,0)</f>
        <v>0</v>
      </c>
      <c r="E13" s="104"/>
      <c r="F13" s="126">
        <f t="shared" si="4"/>
        <v>0</v>
      </c>
      <c r="G13" s="118"/>
      <c r="H13" s="143">
        <f t="shared" si="3"/>
        <v>0</v>
      </c>
      <c r="I13" s="153">
        <f t="shared" si="7"/>
        <v>0</v>
      </c>
      <c r="J13" s="167"/>
      <c r="K13" s="168"/>
      <c r="L13" s="168"/>
      <c r="M13" s="169"/>
      <c r="N13" s="153">
        <f t="shared" si="5"/>
        <v>0</v>
      </c>
      <c r="O13" s="179"/>
      <c r="P13" s="153">
        <f t="shared" si="6"/>
        <v>0</v>
      </c>
    </row>
    <row r="14" spans="2:16" x14ac:dyDescent="0.25">
      <c r="B14" s="371"/>
      <c r="C14" s="264" t="s">
        <v>113</v>
      </c>
      <c r="D14" s="144">
        <f>_xlfn.XLOOKUP(C14,'Fee rates and unit costs'!$B$5:$B$16,'Fee rates and unit costs'!$G$5:$G$16,0,0)</f>
        <v>0</v>
      </c>
      <c r="E14" s="107"/>
      <c r="F14" s="127">
        <f t="shared" si="4"/>
        <v>0</v>
      </c>
      <c r="G14" s="107"/>
      <c r="H14" s="144">
        <f t="shared" si="3"/>
        <v>0</v>
      </c>
      <c r="I14" s="154">
        <f t="shared" si="7"/>
        <v>0</v>
      </c>
      <c r="J14" s="171"/>
      <c r="K14" s="172"/>
      <c r="L14" s="172"/>
      <c r="M14" s="173"/>
      <c r="N14" s="154">
        <f t="shared" si="5"/>
        <v>0</v>
      </c>
      <c r="O14" s="180"/>
      <c r="P14" s="154">
        <f t="shared" si="6"/>
        <v>0</v>
      </c>
    </row>
    <row r="15" spans="2:16" x14ac:dyDescent="0.25">
      <c r="B15" s="369" t="s">
        <v>61</v>
      </c>
      <c r="C15" s="265" t="s">
        <v>113</v>
      </c>
      <c r="D15" s="143">
        <f>_xlfn.XLOOKUP(C15,'Fee rates and unit costs'!$B$5:$B$16,'Fee rates and unit costs'!$G$5:$G$16,0,0)</f>
        <v>0</v>
      </c>
      <c r="E15" s="110"/>
      <c r="F15" s="126">
        <f t="shared" si="4"/>
        <v>0</v>
      </c>
      <c r="G15" s="110"/>
      <c r="H15" s="143">
        <f t="shared" si="3"/>
        <v>0</v>
      </c>
      <c r="I15" s="153">
        <f t="shared" si="7"/>
        <v>0</v>
      </c>
      <c r="J15" s="175"/>
      <c r="K15" s="176"/>
      <c r="L15" s="176"/>
      <c r="M15" s="177"/>
      <c r="N15" s="153">
        <f t="shared" si="5"/>
        <v>0</v>
      </c>
      <c r="O15" s="178"/>
      <c r="P15" s="153">
        <f t="shared" si="6"/>
        <v>0</v>
      </c>
    </row>
    <row r="16" spans="2:16" x14ac:dyDescent="0.25">
      <c r="B16" s="370"/>
      <c r="C16" s="263" t="s">
        <v>113</v>
      </c>
      <c r="D16" s="143">
        <f>_xlfn.XLOOKUP(C16,'Fee rates and unit costs'!$B$5:$B$16,'Fee rates and unit costs'!$G$5:$G$16,0,0)</f>
        <v>0</v>
      </c>
      <c r="E16" s="104"/>
      <c r="F16" s="126">
        <f t="shared" si="4"/>
        <v>0</v>
      </c>
      <c r="G16" s="104"/>
      <c r="H16" s="143">
        <f t="shared" si="3"/>
        <v>0</v>
      </c>
      <c r="I16" s="153">
        <f t="shared" si="7"/>
        <v>0</v>
      </c>
      <c r="J16" s="167"/>
      <c r="K16" s="168"/>
      <c r="L16" s="168"/>
      <c r="M16" s="169"/>
      <c r="N16" s="153">
        <f t="shared" si="5"/>
        <v>0</v>
      </c>
      <c r="O16" s="179"/>
      <c r="P16" s="153">
        <f t="shared" si="6"/>
        <v>0</v>
      </c>
    </row>
    <row r="17" spans="2:18" x14ac:dyDescent="0.25">
      <c r="B17" s="371"/>
      <c r="C17" s="264" t="s">
        <v>113</v>
      </c>
      <c r="D17" s="144">
        <f>_xlfn.XLOOKUP(C17,'Fee rates and unit costs'!$B$5:$B$16,'Fee rates and unit costs'!$G$5:$G$16,0,0)</f>
        <v>0</v>
      </c>
      <c r="E17" s="107"/>
      <c r="F17" s="127">
        <f t="shared" si="4"/>
        <v>0</v>
      </c>
      <c r="G17" s="107"/>
      <c r="H17" s="144">
        <f t="shared" si="3"/>
        <v>0</v>
      </c>
      <c r="I17" s="154">
        <f t="shared" si="7"/>
        <v>0</v>
      </c>
      <c r="J17" s="171"/>
      <c r="K17" s="172"/>
      <c r="L17" s="172"/>
      <c r="M17" s="173"/>
      <c r="N17" s="154">
        <f t="shared" si="5"/>
        <v>0</v>
      </c>
      <c r="O17" s="180"/>
      <c r="P17" s="154">
        <f t="shared" si="6"/>
        <v>0</v>
      </c>
    </row>
    <row r="18" spans="2:18" x14ac:dyDescent="0.25">
      <c r="B18" s="97" t="s">
        <v>62</v>
      </c>
      <c r="C18" s="266" t="s">
        <v>113</v>
      </c>
      <c r="D18" s="145">
        <f>_xlfn.XLOOKUP(C18,'Fee rates and unit costs'!$B$5:$B$16,'Fee rates and unit costs'!$G$5:$G$16,0,0)</f>
        <v>0</v>
      </c>
      <c r="E18" s="111"/>
      <c r="F18" s="127">
        <f t="shared" si="4"/>
        <v>0</v>
      </c>
      <c r="G18" s="111"/>
      <c r="H18" s="144">
        <f t="shared" si="3"/>
        <v>0</v>
      </c>
      <c r="I18" s="154">
        <f t="shared" si="7"/>
        <v>0</v>
      </c>
      <c r="J18" s="181"/>
      <c r="K18" s="182"/>
      <c r="L18" s="182"/>
      <c r="M18" s="183"/>
      <c r="N18" s="154">
        <f t="shared" si="5"/>
        <v>0</v>
      </c>
      <c r="O18" s="184"/>
      <c r="P18" s="154">
        <f t="shared" si="6"/>
        <v>0</v>
      </c>
    </row>
    <row r="19" spans="2:18" ht="15.75" thickBot="1" x14ac:dyDescent="0.3">
      <c r="B19" s="98" t="s">
        <v>63</v>
      </c>
      <c r="C19" s="265" t="s">
        <v>113</v>
      </c>
      <c r="D19" s="146">
        <f>_xlfn.XLOOKUP(C19,'Fee rates and unit costs'!$B$5:$B$16,'Fee rates and unit costs'!$G$5:$G$16,0,0)</f>
        <v>0</v>
      </c>
      <c r="E19" s="110"/>
      <c r="F19" s="126">
        <f>D19*E19</f>
        <v>0</v>
      </c>
      <c r="G19" s="112"/>
      <c r="H19" s="143">
        <f t="shared" si="3"/>
        <v>0</v>
      </c>
      <c r="I19" s="153">
        <f t="shared" si="7"/>
        <v>0</v>
      </c>
      <c r="J19" s="175"/>
      <c r="K19" s="176"/>
      <c r="L19" s="176"/>
      <c r="M19" s="177"/>
      <c r="N19" s="153">
        <f t="shared" si="5"/>
        <v>0</v>
      </c>
      <c r="O19" s="185"/>
      <c r="P19" s="153">
        <f t="shared" si="6"/>
        <v>0</v>
      </c>
    </row>
    <row r="20" spans="2:18" s="24" customFormat="1" ht="15.75" thickBot="1" x14ac:dyDescent="0.3">
      <c r="B20" s="12" t="s">
        <v>54</v>
      </c>
      <c r="C20" s="273" t="s">
        <v>113</v>
      </c>
      <c r="D20" s="147"/>
      <c r="E20" s="119">
        <f>SUM(E21:E28)</f>
        <v>0</v>
      </c>
      <c r="F20" s="120">
        <f>SUM(F21:F28)</f>
        <v>0</v>
      </c>
      <c r="G20" s="120">
        <f>SUM(G21:G28)</f>
        <v>0</v>
      </c>
      <c r="H20" s="155">
        <f t="shared" si="3"/>
        <v>0</v>
      </c>
      <c r="I20" s="151">
        <f>F20+H20</f>
        <v>0</v>
      </c>
      <c r="J20" s="186">
        <f t="shared" ref="J20:M20" si="8">SUM(J21:J28)</f>
        <v>0</v>
      </c>
      <c r="K20" s="155">
        <f t="shared" si="8"/>
        <v>0</v>
      </c>
      <c r="L20" s="155">
        <f t="shared" si="8"/>
        <v>0</v>
      </c>
      <c r="M20" s="155">
        <f t="shared" si="8"/>
        <v>0</v>
      </c>
      <c r="N20" s="151">
        <f>J20+K20+L20+M20</f>
        <v>0</v>
      </c>
      <c r="O20" s="187">
        <f>SUM(O21:O28)</f>
        <v>0</v>
      </c>
      <c r="P20" s="151">
        <f>+I20+N20+O20</f>
        <v>0</v>
      </c>
    </row>
    <row r="21" spans="2:18" x14ac:dyDescent="0.25">
      <c r="B21" s="380" t="s">
        <v>55</v>
      </c>
      <c r="C21" s="262" t="s">
        <v>113</v>
      </c>
      <c r="D21" s="142">
        <f>_xlfn.XLOOKUP(C21,'Fee rates and unit costs'!$B$5:$B$16,'Fee rates and unit costs'!$G$5:$G$16,0,0)</f>
        <v>0</v>
      </c>
      <c r="E21" s="101"/>
      <c r="F21" s="125">
        <f t="shared" si="4"/>
        <v>0</v>
      </c>
      <c r="G21" s="101"/>
      <c r="H21" s="142">
        <f t="shared" si="3"/>
        <v>0</v>
      </c>
      <c r="I21" s="152">
        <f t="shared" si="7"/>
        <v>0</v>
      </c>
      <c r="J21" s="163"/>
      <c r="K21" s="164"/>
      <c r="L21" s="164"/>
      <c r="M21" s="165"/>
      <c r="N21" s="152">
        <f>J21+K21+L21+M21</f>
        <v>0</v>
      </c>
      <c r="O21" s="188"/>
      <c r="P21" s="152">
        <f>+I21+N21+O21</f>
        <v>0</v>
      </c>
    </row>
    <row r="22" spans="2:18" x14ac:dyDescent="0.25">
      <c r="B22" s="371"/>
      <c r="C22" s="264" t="s">
        <v>113</v>
      </c>
      <c r="D22" s="144">
        <f>_xlfn.XLOOKUP(C22,'Fee rates and unit costs'!$B$5:$B$16,'Fee rates and unit costs'!$G$5:$G$16,0,0)</f>
        <v>0</v>
      </c>
      <c r="E22" s="107"/>
      <c r="F22" s="127">
        <f t="shared" si="4"/>
        <v>0</v>
      </c>
      <c r="G22" s="107"/>
      <c r="H22" s="144">
        <f t="shared" si="3"/>
        <v>0</v>
      </c>
      <c r="I22" s="154">
        <f t="shared" si="7"/>
        <v>0</v>
      </c>
      <c r="J22" s="171"/>
      <c r="K22" s="172"/>
      <c r="L22" s="172"/>
      <c r="M22" s="173"/>
      <c r="N22" s="154">
        <f>J22+K22+L22+M22</f>
        <v>0</v>
      </c>
      <c r="O22" s="180"/>
      <c r="P22" s="154">
        <f t="shared" si="6"/>
        <v>0</v>
      </c>
    </row>
    <row r="23" spans="2:18" x14ac:dyDescent="0.25">
      <c r="B23" s="369" t="s">
        <v>56</v>
      </c>
      <c r="C23" s="265" t="s">
        <v>113</v>
      </c>
      <c r="D23" s="143">
        <f>_xlfn.XLOOKUP(C23,'Fee rates and unit costs'!$B$5:$B$16,'Fee rates and unit costs'!$G$5:$G$16,0,0)</f>
        <v>0</v>
      </c>
      <c r="E23" s="110"/>
      <c r="F23" s="126">
        <f t="shared" si="4"/>
        <v>0</v>
      </c>
      <c r="G23" s="110"/>
      <c r="H23" s="143">
        <f t="shared" si="3"/>
        <v>0</v>
      </c>
      <c r="I23" s="153">
        <f t="shared" si="7"/>
        <v>0</v>
      </c>
      <c r="J23" s="175"/>
      <c r="K23" s="176"/>
      <c r="L23" s="176"/>
      <c r="M23" s="177"/>
      <c r="N23" s="153">
        <f>J23+K23+L23+M23</f>
        <v>0</v>
      </c>
      <c r="O23" s="178"/>
      <c r="P23" s="153">
        <f t="shared" si="6"/>
        <v>0</v>
      </c>
    </row>
    <row r="24" spans="2:18" x14ac:dyDescent="0.25">
      <c r="B24" s="370"/>
      <c r="C24" s="263" t="s">
        <v>113</v>
      </c>
      <c r="D24" s="143">
        <f>_xlfn.XLOOKUP(C24,'Fee rates and unit costs'!$B$5:$B$16,'Fee rates and unit costs'!$G$5:$G$16,0,0)</f>
        <v>0</v>
      </c>
      <c r="E24" s="104"/>
      <c r="F24" s="126">
        <f t="shared" si="4"/>
        <v>0</v>
      </c>
      <c r="G24" s="104"/>
      <c r="H24" s="143">
        <f t="shared" si="3"/>
        <v>0</v>
      </c>
      <c r="I24" s="153">
        <f t="shared" si="7"/>
        <v>0</v>
      </c>
      <c r="J24" s="167"/>
      <c r="K24" s="168"/>
      <c r="L24" s="168"/>
      <c r="M24" s="169"/>
      <c r="N24" s="153">
        <f>J24+K24+L24+M24</f>
        <v>0</v>
      </c>
      <c r="O24" s="179"/>
      <c r="P24" s="153">
        <f t="shared" si="6"/>
        <v>0</v>
      </c>
    </row>
    <row r="25" spans="2:18" x14ac:dyDescent="0.25">
      <c r="B25" s="371"/>
      <c r="C25" s="264" t="s">
        <v>113</v>
      </c>
      <c r="D25" s="144">
        <f>_xlfn.XLOOKUP(C25,'Fee rates and unit costs'!$B$5:$B$16,'Fee rates and unit costs'!$G$5:$G$16,0,0)</f>
        <v>0</v>
      </c>
      <c r="E25" s="107"/>
      <c r="F25" s="127">
        <f t="shared" si="4"/>
        <v>0</v>
      </c>
      <c r="G25" s="107"/>
      <c r="H25" s="144">
        <f t="shared" si="3"/>
        <v>0</v>
      </c>
      <c r="I25" s="154">
        <f t="shared" si="7"/>
        <v>0</v>
      </c>
      <c r="J25" s="171"/>
      <c r="K25" s="172"/>
      <c r="L25" s="172"/>
      <c r="M25" s="173"/>
      <c r="N25" s="154">
        <f t="shared" si="5"/>
        <v>0</v>
      </c>
      <c r="O25" s="180"/>
      <c r="P25" s="154">
        <f t="shared" si="6"/>
        <v>0</v>
      </c>
    </row>
    <row r="26" spans="2:18" x14ac:dyDescent="0.25">
      <c r="B26" s="99" t="s">
        <v>57</v>
      </c>
      <c r="C26" s="266" t="s">
        <v>113</v>
      </c>
      <c r="D26" s="145">
        <f>_xlfn.XLOOKUP(C26,'Fee rates and unit costs'!$B$5:$B$16,'Fee rates and unit costs'!$G$5:$G$16,0,0)</f>
        <v>0</v>
      </c>
      <c r="E26" s="111"/>
      <c r="F26" s="127">
        <f t="shared" si="4"/>
        <v>0</v>
      </c>
      <c r="G26" s="111"/>
      <c r="H26" s="144">
        <f t="shared" si="3"/>
        <v>0</v>
      </c>
      <c r="I26" s="154">
        <f t="shared" si="7"/>
        <v>0</v>
      </c>
      <c r="J26" s="181"/>
      <c r="K26" s="182"/>
      <c r="L26" s="182"/>
      <c r="M26" s="183"/>
      <c r="N26" s="154">
        <f>J26+K26+L26+M26</f>
        <v>0</v>
      </c>
      <c r="O26" s="184"/>
      <c r="P26" s="154">
        <f t="shared" si="6"/>
        <v>0</v>
      </c>
    </row>
    <row r="27" spans="2:18" x14ac:dyDescent="0.25">
      <c r="B27" s="99" t="s">
        <v>58</v>
      </c>
      <c r="C27" s="266" t="s">
        <v>113</v>
      </c>
      <c r="D27" s="144">
        <f>_xlfn.XLOOKUP(C27,'Fee rates and unit costs'!$B$5:$B$16,'Fee rates and unit costs'!$G$5:$G$16,0,0)</f>
        <v>0</v>
      </c>
      <c r="E27" s="111"/>
      <c r="F27" s="127">
        <f t="shared" si="4"/>
        <v>0</v>
      </c>
      <c r="G27" s="111"/>
      <c r="H27" s="144">
        <f t="shared" si="3"/>
        <v>0</v>
      </c>
      <c r="I27" s="154">
        <f t="shared" si="7"/>
        <v>0</v>
      </c>
      <c r="J27" s="181"/>
      <c r="K27" s="182"/>
      <c r="L27" s="182"/>
      <c r="M27" s="183"/>
      <c r="N27" s="154">
        <f>J27+K27+L27+M27</f>
        <v>0</v>
      </c>
      <c r="O27" s="184"/>
      <c r="P27" s="154">
        <f t="shared" si="6"/>
        <v>0</v>
      </c>
    </row>
    <row r="28" spans="2:18" ht="15.75" thickBot="1" x14ac:dyDescent="0.3">
      <c r="B28" s="100" t="s">
        <v>64</v>
      </c>
      <c r="C28" s="263" t="s">
        <v>113</v>
      </c>
      <c r="D28" s="143">
        <f>_xlfn.XLOOKUP(C28,'Fee rates and unit costs'!$B$5:$B$16,'Fee rates and unit costs'!$G$5:$G$16,0,0)</f>
        <v>0</v>
      </c>
      <c r="E28" s="104"/>
      <c r="F28" s="127">
        <f>D28*E28</f>
        <v>0</v>
      </c>
      <c r="G28" s="104"/>
      <c r="H28" s="144">
        <f t="shared" si="3"/>
        <v>0</v>
      </c>
      <c r="I28" s="154">
        <f t="shared" si="7"/>
        <v>0</v>
      </c>
      <c r="J28" s="167"/>
      <c r="K28" s="167"/>
      <c r="L28" s="167"/>
      <c r="M28" s="189"/>
      <c r="N28" s="154">
        <f>J28+K28+L28+M28</f>
        <v>0</v>
      </c>
      <c r="O28" s="170"/>
      <c r="P28" s="154">
        <f t="shared" si="6"/>
        <v>0</v>
      </c>
    </row>
    <row r="29" spans="2:18" s="24" customFormat="1" ht="15.75" thickBot="1" x14ac:dyDescent="0.3">
      <c r="B29" s="2" t="s">
        <v>22</v>
      </c>
      <c r="C29" s="15"/>
      <c r="D29" s="124"/>
      <c r="E29" s="121">
        <f>E6</f>
        <v>0</v>
      </c>
      <c r="F29" s="121">
        <f>F6</f>
        <v>0</v>
      </c>
      <c r="G29" s="121">
        <f t="shared" ref="G29:M29" si="9">G6</f>
        <v>0</v>
      </c>
      <c r="H29" s="156">
        <f>H6</f>
        <v>0</v>
      </c>
      <c r="I29" s="157">
        <f>I6</f>
        <v>0</v>
      </c>
      <c r="J29" s="190">
        <f t="shared" si="9"/>
        <v>0</v>
      </c>
      <c r="K29" s="156">
        <f t="shared" si="9"/>
        <v>0</v>
      </c>
      <c r="L29" s="156">
        <f t="shared" si="9"/>
        <v>0</v>
      </c>
      <c r="M29" s="156">
        <f t="shared" si="9"/>
        <v>0</v>
      </c>
      <c r="N29" s="156">
        <f>N6</f>
        <v>0</v>
      </c>
      <c r="O29" s="156">
        <f>O6</f>
        <v>0</v>
      </c>
      <c r="P29" s="156">
        <f>P6</f>
        <v>0</v>
      </c>
      <c r="R29" s="96"/>
    </row>
    <row r="30" spans="2:18" ht="15.75" thickBot="1" x14ac:dyDescent="0.3">
      <c r="B30" s="48"/>
      <c r="J30" s="88"/>
      <c r="K30" s="88"/>
      <c r="L30" s="88"/>
      <c r="M30" s="88"/>
      <c r="N30" s="89"/>
      <c r="O30" s="128" t="e">
        <f>O29/P29</f>
        <v>#DIV/0!</v>
      </c>
      <c r="P30" s="90"/>
    </row>
    <row r="31" spans="2:18" s="55" customFormat="1" ht="25.5" customHeight="1" x14ac:dyDescent="0.25">
      <c r="B31" s="372" t="s">
        <v>25</v>
      </c>
      <c r="C31" s="374" t="s">
        <v>103</v>
      </c>
      <c r="D31" s="375"/>
      <c r="E31" s="375"/>
      <c r="F31" s="375"/>
      <c r="G31" s="375"/>
      <c r="H31" s="375"/>
      <c r="I31" s="376"/>
      <c r="J31" s="377" t="s">
        <v>104</v>
      </c>
      <c r="K31" s="378"/>
      <c r="L31" s="378"/>
      <c r="M31" s="378"/>
      <c r="N31" s="379"/>
      <c r="O31" s="367" t="s">
        <v>105</v>
      </c>
      <c r="P31" s="365" t="s">
        <v>100</v>
      </c>
      <c r="Q31" s="95"/>
    </row>
    <row r="32" spans="2:18" s="55" customFormat="1" ht="45" customHeight="1" thickBot="1" x14ac:dyDescent="0.3">
      <c r="B32" s="373"/>
      <c r="C32" s="208" t="s">
        <v>34</v>
      </c>
      <c r="D32" s="206" t="s">
        <v>101</v>
      </c>
      <c r="E32" s="206" t="s">
        <v>44</v>
      </c>
      <c r="F32" s="209" t="s">
        <v>50</v>
      </c>
      <c r="G32" s="206" t="s">
        <v>109</v>
      </c>
      <c r="H32" s="210" t="s">
        <v>102</v>
      </c>
      <c r="I32" s="211" t="s">
        <v>49</v>
      </c>
      <c r="J32" s="138" t="s">
        <v>108</v>
      </c>
      <c r="K32" s="139" t="s">
        <v>23</v>
      </c>
      <c r="L32" s="139" t="s">
        <v>106</v>
      </c>
      <c r="M32" s="140" t="s">
        <v>107</v>
      </c>
      <c r="N32" s="207" t="s">
        <v>24</v>
      </c>
      <c r="O32" s="368"/>
      <c r="P32" s="366"/>
      <c r="Q32" s="95"/>
    </row>
    <row r="33" spans="2:19" x14ac:dyDescent="0.25">
      <c r="B33" s="381" t="s">
        <v>26</v>
      </c>
      <c r="C33" s="267" t="s">
        <v>113</v>
      </c>
      <c r="D33" s="143">
        <f>_xlfn.XLOOKUP(C33,'Fee rates and unit costs'!$B$5:$B$16,'Fee rates and unit costs'!$G$5:$G$16,0,0)</f>
        <v>0</v>
      </c>
      <c r="E33" s="105"/>
      <c r="F33" s="126">
        <f t="shared" ref="F33:F37" si="10">D33*E33</f>
        <v>0</v>
      </c>
      <c r="G33" s="106"/>
      <c r="H33" s="143">
        <f t="shared" ref="H33:H38" si="11">D33*G33</f>
        <v>0</v>
      </c>
      <c r="I33" s="153">
        <f t="shared" ref="I33" si="12">F33+H33</f>
        <v>0</v>
      </c>
      <c r="J33" s="191"/>
      <c r="K33" s="192"/>
      <c r="L33" s="192"/>
      <c r="M33" s="192"/>
      <c r="N33" s="153">
        <f t="shared" ref="N33:N36" si="13">J33+K33+L33+M33</f>
        <v>0</v>
      </c>
      <c r="O33" s="193"/>
      <c r="P33" s="153">
        <f>+I33+N33+O33</f>
        <v>0</v>
      </c>
    </row>
    <row r="34" spans="2:19" x14ac:dyDescent="0.25">
      <c r="B34" s="382"/>
      <c r="C34" s="270" t="s">
        <v>113</v>
      </c>
      <c r="D34" s="143">
        <f>_xlfn.XLOOKUP(C34,'Fee rates and unit costs'!$B$5:$B$16,'Fee rates and unit costs'!$G$5:$G$16,0,0)</f>
        <v>0</v>
      </c>
      <c r="E34" s="105"/>
      <c r="F34" s="126">
        <f t="shared" si="10"/>
        <v>0</v>
      </c>
      <c r="G34" s="106"/>
      <c r="H34" s="143">
        <f t="shared" si="11"/>
        <v>0</v>
      </c>
      <c r="I34" s="153">
        <f>F34+H34</f>
        <v>0</v>
      </c>
      <c r="J34" s="191"/>
      <c r="K34" s="192"/>
      <c r="L34" s="192"/>
      <c r="M34" s="192"/>
      <c r="N34" s="153">
        <f t="shared" si="13"/>
        <v>0</v>
      </c>
      <c r="O34" s="189"/>
      <c r="P34" s="153">
        <f t="shared" ref="P34:P38" si="14">+I34+N34+O34</f>
        <v>0</v>
      </c>
    </row>
    <row r="35" spans="2:19" x14ac:dyDescent="0.25">
      <c r="B35" s="382"/>
      <c r="C35" s="270" t="s">
        <v>113</v>
      </c>
      <c r="D35" s="143">
        <f>_xlfn.XLOOKUP(C35,'Fee rates and unit costs'!$B$5:$B$16,'Fee rates and unit costs'!$G$5:$G$16,0,0)</f>
        <v>0</v>
      </c>
      <c r="E35" s="105"/>
      <c r="F35" s="126">
        <f t="shared" si="10"/>
        <v>0</v>
      </c>
      <c r="G35" s="106"/>
      <c r="H35" s="143">
        <f t="shared" si="11"/>
        <v>0</v>
      </c>
      <c r="I35" s="153">
        <f>F35+H35</f>
        <v>0</v>
      </c>
      <c r="J35" s="191"/>
      <c r="K35" s="192"/>
      <c r="L35" s="192"/>
      <c r="M35" s="192"/>
      <c r="N35" s="153">
        <f t="shared" si="13"/>
        <v>0</v>
      </c>
      <c r="O35" s="189"/>
      <c r="P35" s="153">
        <f t="shared" si="14"/>
        <v>0</v>
      </c>
    </row>
    <row r="36" spans="2:19" x14ac:dyDescent="0.25">
      <c r="B36" s="383"/>
      <c r="C36" s="271" t="s">
        <v>113</v>
      </c>
      <c r="D36" s="144">
        <f>_xlfn.XLOOKUP(C36,'Fee rates and unit costs'!$B$5:$B$16,'Fee rates and unit costs'!$G$5:$G$16,0,0)</f>
        <v>0</v>
      </c>
      <c r="E36" s="108"/>
      <c r="F36" s="127">
        <f t="shared" si="10"/>
        <v>0</v>
      </c>
      <c r="G36" s="109"/>
      <c r="H36" s="144">
        <f t="shared" si="11"/>
        <v>0</v>
      </c>
      <c r="I36" s="154">
        <f>F36+H36</f>
        <v>0</v>
      </c>
      <c r="J36" s="194"/>
      <c r="K36" s="195"/>
      <c r="L36" s="195"/>
      <c r="M36" s="195"/>
      <c r="N36" s="154">
        <f t="shared" si="13"/>
        <v>0</v>
      </c>
      <c r="O36" s="196"/>
      <c r="P36" s="154">
        <f t="shared" si="14"/>
        <v>0</v>
      </c>
    </row>
    <row r="37" spans="2:19" x14ac:dyDescent="0.25">
      <c r="B37" s="129" t="s">
        <v>27</v>
      </c>
      <c r="C37" s="271" t="s">
        <v>113</v>
      </c>
      <c r="D37" s="145">
        <f>_xlfn.XLOOKUP(C37,'Fee rates and unit costs'!$B$5:$B$16,'Fee rates and unit costs'!$G$5:$G$16,0,0)</f>
        <v>0</v>
      </c>
      <c r="E37" s="107"/>
      <c r="F37" s="127">
        <f t="shared" si="10"/>
        <v>0</v>
      </c>
      <c r="G37" s="107"/>
      <c r="H37" s="144">
        <f t="shared" si="11"/>
        <v>0</v>
      </c>
      <c r="I37" s="154">
        <f>F37+H37</f>
        <v>0</v>
      </c>
      <c r="J37" s="197"/>
      <c r="K37" s="182"/>
      <c r="L37" s="182"/>
      <c r="M37" s="182"/>
      <c r="N37" s="154">
        <f>J37+K37+L37+M37</f>
        <v>0</v>
      </c>
      <c r="O37" s="196"/>
      <c r="P37" s="154">
        <f>+I37+N37+O37</f>
        <v>0</v>
      </c>
    </row>
    <row r="38" spans="2:19" ht="15.75" thickBot="1" x14ac:dyDescent="0.3">
      <c r="B38" s="129" t="s">
        <v>28</v>
      </c>
      <c r="C38" s="272" t="s">
        <v>113</v>
      </c>
      <c r="D38" s="143">
        <f>_xlfn.XLOOKUP(C38,'Fee rates and unit costs'!$B$5:$B$16,'Fee rates and unit costs'!$G$5:$G$16,0,0)</f>
        <v>0</v>
      </c>
      <c r="E38" s="110"/>
      <c r="F38" s="126">
        <f>D38*E38</f>
        <v>0</v>
      </c>
      <c r="G38" s="110"/>
      <c r="H38" s="143">
        <f t="shared" si="11"/>
        <v>0</v>
      </c>
      <c r="I38" s="153">
        <f>F38+H38</f>
        <v>0</v>
      </c>
      <c r="J38" s="198"/>
      <c r="K38" s="176"/>
      <c r="L38" s="176"/>
      <c r="M38" s="176"/>
      <c r="N38" s="154">
        <f>J38+K38+L38+M38</f>
        <v>0</v>
      </c>
      <c r="O38" s="199"/>
      <c r="P38" s="154">
        <f t="shared" si="14"/>
        <v>0</v>
      </c>
    </row>
    <row r="39" spans="2:19" s="24" customFormat="1" ht="15.75" thickBot="1" x14ac:dyDescent="0.3">
      <c r="B39" s="2" t="s">
        <v>22</v>
      </c>
      <c r="C39" s="16"/>
      <c r="D39" s="130"/>
      <c r="E39" s="70">
        <f>SUM(E33:E38)</f>
        <v>0</v>
      </c>
      <c r="F39" s="70">
        <f t="shared" ref="F39:O39" si="15">SUM(F33:F38)</f>
        <v>0</v>
      </c>
      <c r="G39" s="70">
        <f>SUM(G33:G38)</f>
        <v>0</v>
      </c>
      <c r="H39" s="200">
        <f>SUM(H33:H38)</f>
        <v>0</v>
      </c>
      <c r="I39" s="201">
        <f>SUM(I33:I38)</f>
        <v>0</v>
      </c>
      <c r="J39" s="202">
        <f t="shared" si="15"/>
        <v>0</v>
      </c>
      <c r="K39" s="203">
        <f t="shared" si="15"/>
        <v>0</v>
      </c>
      <c r="L39" s="203">
        <f t="shared" si="15"/>
        <v>0</v>
      </c>
      <c r="M39" s="203">
        <f t="shared" si="15"/>
        <v>0</v>
      </c>
      <c r="N39" s="201">
        <f>SUM(N33:N38)</f>
        <v>0</v>
      </c>
      <c r="O39" s="204">
        <f t="shared" si="15"/>
        <v>0</v>
      </c>
      <c r="P39" s="205">
        <f>SUM(P33:P38)</f>
        <v>0</v>
      </c>
    </row>
    <row r="40" spans="2:19" ht="15.75" thickBot="1" x14ac:dyDescent="0.3">
      <c r="D40" s="131"/>
      <c r="E40" s="131"/>
      <c r="F40" s="131"/>
      <c r="G40" s="131"/>
      <c r="H40" s="131"/>
      <c r="I40" s="131"/>
      <c r="J40" s="132"/>
      <c r="K40" s="132"/>
      <c r="L40" s="132"/>
      <c r="M40" s="132"/>
      <c r="N40" s="132"/>
      <c r="O40" s="132"/>
      <c r="P40" s="132"/>
    </row>
    <row r="41" spans="2:19" ht="27.95" customHeight="1" thickBot="1" x14ac:dyDescent="0.3">
      <c r="B41" s="2" t="s">
        <v>100</v>
      </c>
      <c r="C41" s="16"/>
      <c r="D41" s="130"/>
      <c r="E41" s="70">
        <f>E29+E39</f>
        <v>0</v>
      </c>
      <c r="F41" s="70">
        <f>F29+F39</f>
        <v>0</v>
      </c>
      <c r="G41" s="70">
        <f>G29+G39</f>
        <v>0</v>
      </c>
      <c r="H41" s="156">
        <f>H39+H29</f>
        <v>0</v>
      </c>
      <c r="I41" s="203">
        <f t="shared" ref="I41:P41" si="16">I29+I39</f>
        <v>0</v>
      </c>
      <c r="J41" s="203">
        <f t="shared" si="16"/>
        <v>0</v>
      </c>
      <c r="K41" s="203">
        <f t="shared" si="16"/>
        <v>0</v>
      </c>
      <c r="L41" s="203">
        <f t="shared" si="16"/>
        <v>0</v>
      </c>
      <c r="M41" s="203">
        <f t="shared" si="16"/>
        <v>0</v>
      </c>
      <c r="N41" s="203">
        <f t="shared" si="16"/>
        <v>0</v>
      </c>
      <c r="O41" s="203">
        <f t="shared" si="16"/>
        <v>0</v>
      </c>
      <c r="P41" s="203">
        <f t="shared" si="16"/>
        <v>0</v>
      </c>
      <c r="R41" s="94"/>
      <c r="S41" s="94"/>
    </row>
    <row r="42" spans="2:19" x14ac:dyDescent="0.25">
      <c r="J42" s="88"/>
      <c r="K42" s="88"/>
      <c r="L42" s="88"/>
      <c r="M42" s="88"/>
      <c r="N42" s="89"/>
      <c r="O42" s="88"/>
      <c r="P42" s="90"/>
    </row>
    <row r="43" spans="2:19" ht="17.25" x14ac:dyDescent="0.25">
      <c r="B43" s="18" t="s">
        <v>48</v>
      </c>
      <c r="J43" s="88"/>
      <c r="K43" s="88"/>
      <c r="L43" s="88"/>
      <c r="M43" s="88"/>
      <c r="N43" s="89"/>
      <c r="O43" s="88"/>
      <c r="P43" s="90"/>
    </row>
    <row r="44" spans="2:19" ht="17.25" x14ac:dyDescent="0.25">
      <c r="B44" s="18" t="s">
        <v>45</v>
      </c>
      <c r="J44" s="88"/>
      <c r="K44" s="88"/>
      <c r="L44" s="88"/>
      <c r="M44" s="88"/>
      <c r="N44" s="89"/>
      <c r="O44" s="88"/>
      <c r="P44" s="90"/>
    </row>
    <row r="45" spans="2:19" ht="17.25" x14ac:dyDescent="0.25">
      <c r="B45" s="18" t="s">
        <v>46</v>
      </c>
      <c r="C45" s="18"/>
      <c r="D45" s="18"/>
      <c r="E45" s="18"/>
      <c r="F45" s="18"/>
      <c r="G45" s="18"/>
      <c r="H45" s="18"/>
      <c r="I45" s="18"/>
      <c r="J45" s="46"/>
      <c r="K45" s="91"/>
      <c r="L45" s="46"/>
      <c r="M45" s="46"/>
      <c r="N45" s="89"/>
      <c r="O45" s="88"/>
      <c r="P45" s="90"/>
    </row>
    <row r="46" spans="2:19" ht="17.25" x14ac:dyDescent="0.25">
      <c r="B46" s="18" t="s">
        <v>47</v>
      </c>
      <c r="C46" s="18"/>
      <c r="D46" s="18"/>
      <c r="E46" s="18"/>
      <c r="F46" s="18"/>
      <c r="G46" s="18"/>
      <c r="H46" s="18"/>
      <c r="I46" s="18"/>
      <c r="J46" s="46"/>
      <c r="K46" s="88"/>
      <c r="L46" s="46"/>
      <c r="M46" s="46"/>
      <c r="N46" s="89"/>
      <c r="O46" s="88"/>
      <c r="P46" s="90"/>
    </row>
    <row r="47" spans="2:19" x14ac:dyDescent="0.25">
      <c r="C47" s="18"/>
      <c r="D47" s="18"/>
      <c r="E47" s="18"/>
      <c r="F47" s="18"/>
      <c r="G47" s="18"/>
      <c r="H47" s="18"/>
      <c r="I47" s="18"/>
      <c r="J47" s="46"/>
      <c r="K47" s="88"/>
      <c r="L47" s="46"/>
      <c r="M47" s="46"/>
      <c r="N47" s="89"/>
      <c r="O47" s="88"/>
      <c r="P47" s="90"/>
    </row>
    <row r="48" spans="2:19" x14ac:dyDescent="0.25">
      <c r="J48" s="88"/>
      <c r="K48" s="88"/>
      <c r="L48" s="88"/>
      <c r="M48" s="88"/>
      <c r="N48" s="89"/>
      <c r="O48" s="88"/>
      <c r="P48" s="90"/>
    </row>
    <row r="49" spans="10:16" x14ac:dyDescent="0.25">
      <c r="J49" s="88"/>
      <c r="K49" s="88"/>
      <c r="L49" s="88"/>
      <c r="M49" s="88"/>
      <c r="N49" s="89"/>
      <c r="O49" s="88"/>
      <c r="P49" s="90"/>
    </row>
    <row r="50" spans="10:16" x14ac:dyDescent="0.25">
      <c r="J50" s="88"/>
      <c r="K50" s="88"/>
      <c r="L50" s="88"/>
      <c r="M50" s="88"/>
      <c r="N50" s="89"/>
      <c r="O50" s="88"/>
      <c r="P50" s="90"/>
    </row>
    <row r="51" spans="10:16" x14ac:dyDescent="0.25">
      <c r="J51" s="88"/>
      <c r="K51" s="88"/>
      <c r="L51" s="88"/>
      <c r="M51" s="88"/>
      <c r="N51" s="89"/>
      <c r="O51" s="88"/>
      <c r="P51" s="90"/>
    </row>
    <row r="52" spans="10:16" x14ac:dyDescent="0.25">
      <c r="J52" s="88"/>
      <c r="K52" s="88"/>
      <c r="L52" s="88"/>
      <c r="M52" s="88"/>
      <c r="N52" s="89"/>
      <c r="O52" s="88"/>
      <c r="P52" s="90"/>
    </row>
    <row r="53" spans="10:16" x14ac:dyDescent="0.25">
      <c r="J53" s="88"/>
      <c r="K53" s="88"/>
      <c r="L53" s="88"/>
      <c r="M53" s="88"/>
      <c r="N53" s="89"/>
      <c r="O53" s="88"/>
      <c r="P53" s="90"/>
    </row>
    <row r="54" spans="10:16" x14ac:dyDescent="0.25">
      <c r="J54" s="88"/>
      <c r="K54" s="88"/>
      <c r="L54" s="88"/>
      <c r="M54" s="88"/>
      <c r="N54" s="89"/>
      <c r="O54" s="88"/>
      <c r="P54" s="90"/>
    </row>
    <row r="55" spans="10:16" x14ac:dyDescent="0.25">
      <c r="J55" s="88"/>
      <c r="K55" s="88"/>
      <c r="L55" s="88"/>
      <c r="M55" s="88"/>
      <c r="N55" s="89"/>
      <c r="O55" s="88"/>
      <c r="P55" s="90"/>
    </row>
    <row r="56" spans="10:16" x14ac:dyDescent="0.25">
      <c r="J56" s="88"/>
      <c r="K56" s="88"/>
      <c r="L56" s="88"/>
      <c r="M56" s="88"/>
      <c r="N56" s="89"/>
      <c r="O56" s="88"/>
      <c r="P56" s="90"/>
    </row>
    <row r="57" spans="10:16" x14ac:dyDescent="0.25">
      <c r="J57" s="88"/>
      <c r="K57" s="88"/>
      <c r="L57" s="88"/>
      <c r="M57" s="88"/>
      <c r="N57" s="89"/>
      <c r="O57" s="88"/>
      <c r="P57" s="90"/>
    </row>
    <row r="58" spans="10:16" x14ac:dyDescent="0.25">
      <c r="J58" s="88"/>
      <c r="K58" s="88"/>
      <c r="L58" s="88"/>
      <c r="M58" s="88"/>
      <c r="N58" s="89"/>
      <c r="O58" s="88"/>
      <c r="P58" s="90"/>
    </row>
    <row r="59" spans="10:16" x14ac:dyDescent="0.25">
      <c r="J59" s="88"/>
      <c r="K59" s="88"/>
      <c r="L59" s="88"/>
      <c r="M59" s="88"/>
      <c r="N59" s="89"/>
      <c r="O59" s="88"/>
      <c r="P59" s="90"/>
    </row>
    <row r="60" spans="10:16" x14ac:dyDescent="0.25">
      <c r="J60" s="88"/>
      <c r="K60" s="88"/>
      <c r="L60" s="88"/>
      <c r="M60" s="88"/>
      <c r="N60" s="89"/>
      <c r="O60" s="88"/>
      <c r="P60" s="90"/>
    </row>
    <row r="61" spans="10:16" x14ac:dyDescent="0.25">
      <c r="J61" s="88"/>
      <c r="K61" s="88"/>
      <c r="L61" s="88"/>
      <c r="M61" s="88"/>
      <c r="N61" s="89"/>
      <c r="O61" s="88"/>
      <c r="P61" s="90"/>
    </row>
    <row r="62" spans="10:16" x14ac:dyDescent="0.25">
      <c r="J62" s="88"/>
      <c r="K62" s="88"/>
      <c r="L62" s="88"/>
      <c r="M62" s="88"/>
      <c r="N62" s="89"/>
      <c r="O62" s="88"/>
      <c r="P62" s="90"/>
    </row>
    <row r="63" spans="10:16" x14ac:dyDescent="0.25">
      <c r="J63" s="88"/>
      <c r="K63" s="88"/>
      <c r="L63" s="88"/>
      <c r="M63" s="88"/>
      <c r="N63" s="89"/>
      <c r="O63" s="88"/>
      <c r="P63" s="90"/>
    </row>
    <row r="64" spans="10:16" x14ac:dyDescent="0.25">
      <c r="J64" s="88"/>
      <c r="K64" s="88"/>
      <c r="L64" s="88"/>
      <c r="M64" s="88"/>
      <c r="N64" s="89"/>
      <c r="O64" s="88"/>
      <c r="P64" s="90"/>
    </row>
    <row r="65" spans="10:16" x14ac:dyDescent="0.25">
      <c r="J65" s="88"/>
      <c r="K65" s="88"/>
      <c r="L65" s="88"/>
      <c r="M65" s="88"/>
      <c r="N65" s="89"/>
      <c r="O65" s="88"/>
      <c r="P65" s="90"/>
    </row>
    <row r="66" spans="10:16" x14ac:dyDescent="0.25">
      <c r="J66" s="88"/>
      <c r="K66" s="88"/>
      <c r="L66" s="88"/>
      <c r="M66" s="88"/>
      <c r="N66" s="89"/>
      <c r="O66" s="88"/>
      <c r="P66" s="90"/>
    </row>
    <row r="67" spans="10:16" x14ac:dyDescent="0.25">
      <c r="J67" s="88"/>
      <c r="K67" s="88"/>
      <c r="L67" s="88"/>
      <c r="M67" s="88"/>
      <c r="N67" s="89"/>
      <c r="O67" s="88"/>
      <c r="P67" s="90"/>
    </row>
    <row r="68" spans="10:16" x14ac:dyDescent="0.25">
      <c r="J68" s="88"/>
      <c r="K68" s="88"/>
      <c r="L68" s="88"/>
      <c r="M68" s="88"/>
      <c r="N68" s="89"/>
      <c r="O68" s="88"/>
      <c r="P68" s="90"/>
    </row>
    <row r="69" spans="10:16" x14ac:dyDescent="0.25">
      <c r="J69" s="88"/>
      <c r="K69" s="88"/>
      <c r="L69" s="88"/>
      <c r="M69" s="88"/>
      <c r="N69" s="89"/>
      <c r="O69" s="88"/>
      <c r="P69" s="90"/>
    </row>
    <row r="70" spans="10:16" x14ac:dyDescent="0.25">
      <c r="J70" s="88"/>
      <c r="K70" s="88"/>
      <c r="L70" s="88"/>
      <c r="M70" s="88"/>
      <c r="N70" s="89"/>
      <c r="O70" s="88"/>
      <c r="P70" s="90"/>
    </row>
    <row r="71" spans="10:16" x14ac:dyDescent="0.25">
      <c r="J71" s="88"/>
      <c r="K71" s="88"/>
      <c r="L71" s="88"/>
      <c r="M71" s="88"/>
      <c r="N71" s="89"/>
      <c r="O71" s="88"/>
      <c r="P71" s="90"/>
    </row>
    <row r="72" spans="10:16" x14ac:dyDescent="0.25">
      <c r="J72" s="88"/>
      <c r="K72" s="88"/>
      <c r="L72" s="88"/>
      <c r="M72" s="88"/>
      <c r="N72" s="89"/>
      <c r="O72" s="88"/>
      <c r="P72" s="90"/>
    </row>
    <row r="73" spans="10:16" x14ac:dyDescent="0.25">
      <c r="J73" s="88"/>
      <c r="K73" s="88"/>
      <c r="L73" s="88"/>
      <c r="M73" s="88"/>
      <c r="N73" s="89"/>
      <c r="O73" s="88"/>
      <c r="P73" s="90"/>
    </row>
    <row r="74" spans="10:16" x14ac:dyDescent="0.25">
      <c r="J74" s="88"/>
      <c r="K74" s="88"/>
      <c r="L74" s="88"/>
      <c r="M74" s="88"/>
      <c r="N74" s="89"/>
      <c r="O74" s="88"/>
      <c r="P74" s="90"/>
    </row>
    <row r="75" spans="10:16" x14ac:dyDescent="0.25">
      <c r="J75" s="88"/>
      <c r="K75" s="88"/>
      <c r="L75" s="88"/>
      <c r="M75" s="88"/>
      <c r="N75" s="89"/>
      <c r="O75" s="88"/>
      <c r="P75" s="90"/>
    </row>
    <row r="76" spans="10:16" x14ac:dyDescent="0.25">
      <c r="J76" s="88"/>
      <c r="K76" s="88"/>
      <c r="L76" s="88"/>
      <c r="M76" s="88"/>
      <c r="N76" s="89"/>
      <c r="O76" s="88"/>
      <c r="P76" s="90"/>
    </row>
    <row r="77" spans="10:16" x14ac:dyDescent="0.25">
      <c r="J77" s="88"/>
      <c r="K77" s="88"/>
      <c r="L77" s="88"/>
      <c r="M77" s="88"/>
      <c r="N77" s="89"/>
      <c r="O77" s="88"/>
      <c r="P77" s="90"/>
    </row>
    <row r="78" spans="10:16" x14ac:dyDescent="0.25">
      <c r="J78" s="88"/>
      <c r="K78" s="88"/>
      <c r="L78" s="88"/>
      <c r="M78" s="88"/>
      <c r="N78" s="89"/>
      <c r="O78" s="88"/>
      <c r="P78" s="90"/>
    </row>
    <row r="79" spans="10:16" x14ac:dyDescent="0.25">
      <c r="J79" s="88"/>
      <c r="K79" s="88"/>
      <c r="L79" s="88"/>
      <c r="M79" s="88"/>
      <c r="N79" s="89"/>
      <c r="O79" s="88"/>
      <c r="P79" s="90"/>
    </row>
    <row r="80" spans="10:16" x14ac:dyDescent="0.25">
      <c r="J80" s="88"/>
      <c r="K80" s="88"/>
      <c r="L80" s="88"/>
      <c r="M80" s="88"/>
      <c r="N80" s="89"/>
      <c r="O80" s="88"/>
      <c r="P80" s="90"/>
    </row>
    <row r="81" spans="10:16" x14ac:dyDescent="0.25">
      <c r="J81" s="88"/>
      <c r="K81" s="88"/>
      <c r="L81" s="88"/>
      <c r="M81" s="88"/>
      <c r="N81" s="89"/>
      <c r="O81" s="88"/>
      <c r="P81" s="90"/>
    </row>
    <row r="82" spans="10:16" x14ac:dyDescent="0.25">
      <c r="J82" s="88"/>
      <c r="K82" s="88"/>
      <c r="L82" s="88"/>
      <c r="M82" s="88"/>
      <c r="N82" s="89"/>
      <c r="O82" s="88"/>
      <c r="P82" s="90"/>
    </row>
    <row r="83" spans="10:16" x14ac:dyDescent="0.25">
      <c r="J83" s="88"/>
      <c r="K83" s="88"/>
      <c r="L83" s="88"/>
      <c r="M83" s="88"/>
      <c r="N83" s="89"/>
      <c r="O83" s="88"/>
      <c r="P83" s="90"/>
    </row>
    <row r="84" spans="10:16" x14ac:dyDescent="0.25">
      <c r="J84" s="88"/>
      <c r="K84" s="88"/>
      <c r="L84" s="88"/>
      <c r="M84" s="88"/>
      <c r="N84" s="89"/>
      <c r="O84" s="88"/>
      <c r="P84" s="90"/>
    </row>
    <row r="85" spans="10:16" x14ac:dyDescent="0.25">
      <c r="J85" s="88"/>
      <c r="K85" s="88"/>
      <c r="L85" s="88"/>
      <c r="M85" s="88"/>
      <c r="N85" s="89"/>
      <c r="O85" s="88"/>
      <c r="P85" s="90"/>
    </row>
    <row r="86" spans="10:16" x14ac:dyDescent="0.25">
      <c r="J86" s="88"/>
      <c r="K86" s="88"/>
      <c r="L86" s="88"/>
      <c r="M86" s="88"/>
      <c r="N86" s="89"/>
      <c r="O86" s="88"/>
      <c r="P86" s="90"/>
    </row>
    <row r="87" spans="10:16" x14ac:dyDescent="0.25">
      <c r="J87" s="88"/>
      <c r="K87" s="88"/>
      <c r="L87" s="88"/>
      <c r="M87" s="88"/>
      <c r="N87" s="89"/>
      <c r="O87" s="88"/>
      <c r="P87" s="90"/>
    </row>
    <row r="88" spans="10:16" x14ac:dyDescent="0.25">
      <c r="J88" s="88"/>
      <c r="K88" s="88"/>
      <c r="L88" s="88"/>
      <c r="M88" s="88"/>
      <c r="N88" s="89"/>
      <c r="O88" s="88"/>
      <c r="P88" s="90"/>
    </row>
    <row r="89" spans="10:16" x14ac:dyDescent="0.25">
      <c r="J89" s="88"/>
      <c r="K89" s="88"/>
      <c r="L89" s="88"/>
      <c r="M89" s="88"/>
      <c r="N89" s="89"/>
      <c r="O89" s="88"/>
      <c r="P89" s="90"/>
    </row>
    <row r="90" spans="10:16" x14ac:dyDescent="0.25">
      <c r="J90" s="88"/>
      <c r="K90" s="88"/>
      <c r="L90" s="88"/>
      <c r="M90" s="88"/>
      <c r="N90" s="89"/>
      <c r="O90" s="88"/>
      <c r="P90" s="90"/>
    </row>
    <row r="91" spans="10:16" x14ac:dyDescent="0.25">
      <c r="J91" s="88"/>
      <c r="K91" s="88"/>
      <c r="L91" s="88"/>
      <c r="M91" s="88"/>
      <c r="N91" s="89"/>
      <c r="O91" s="88"/>
      <c r="P91" s="90"/>
    </row>
    <row r="92" spans="10:16" x14ac:dyDescent="0.25">
      <c r="J92" s="88"/>
      <c r="K92" s="88"/>
      <c r="L92" s="88"/>
      <c r="M92" s="88"/>
      <c r="N92" s="89"/>
      <c r="O92" s="88"/>
      <c r="P92" s="90"/>
    </row>
    <row r="93" spans="10:16" x14ac:dyDescent="0.25">
      <c r="J93" s="88"/>
      <c r="K93" s="88"/>
      <c r="L93" s="88"/>
      <c r="M93" s="88"/>
      <c r="N93" s="89"/>
      <c r="O93" s="88"/>
      <c r="P93" s="90"/>
    </row>
    <row r="94" spans="10:16" x14ac:dyDescent="0.25">
      <c r="J94" s="88"/>
      <c r="K94" s="88"/>
      <c r="L94" s="88"/>
      <c r="M94" s="88"/>
      <c r="N94" s="89"/>
      <c r="O94" s="88"/>
      <c r="P94" s="90"/>
    </row>
    <row r="95" spans="10:16" x14ac:dyDescent="0.25">
      <c r="J95" s="88"/>
      <c r="K95" s="88"/>
      <c r="L95" s="88"/>
      <c r="M95" s="88"/>
      <c r="N95" s="89"/>
      <c r="O95" s="88"/>
      <c r="P95" s="90"/>
    </row>
    <row r="96" spans="10:16" x14ac:dyDescent="0.25">
      <c r="J96" s="88"/>
      <c r="K96" s="88"/>
      <c r="L96" s="88"/>
      <c r="M96" s="88"/>
      <c r="N96" s="89"/>
      <c r="O96" s="88"/>
      <c r="P96" s="90"/>
    </row>
    <row r="97" spans="10:16" x14ac:dyDescent="0.25">
      <c r="J97" s="88"/>
      <c r="K97" s="88"/>
      <c r="L97" s="88"/>
      <c r="M97" s="88"/>
      <c r="N97" s="89"/>
      <c r="O97" s="88"/>
      <c r="P97" s="90"/>
    </row>
    <row r="98" spans="10:16" x14ac:dyDescent="0.25">
      <c r="J98" s="88"/>
      <c r="K98" s="88"/>
      <c r="L98" s="88"/>
      <c r="M98" s="88"/>
      <c r="N98" s="89"/>
      <c r="O98" s="88"/>
      <c r="P98" s="90"/>
    </row>
    <row r="99" spans="10:16" x14ac:dyDescent="0.25">
      <c r="J99" s="88"/>
      <c r="K99" s="88"/>
      <c r="L99" s="88"/>
      <c r="M99" s="88"/>
      <c r="N99" s="89"/>
      <c r="O99" s="88"/>
      <c r="P99" s="90"/>
    </row>
    <row r="100" spans="10:16" x14ac:dyDescent="0.25">
      <c r="J100" s="88"/>
      <c r="K100" s="88"/>
      <c r="L100" s="88"/>
      <c r="M100" s="88"/>
      <c r="N100" s="89"/>
      <c r="O100" s="88"/>
      <c r="P100" s="90"/>
    </row>
    <row r="101" spans="10:16" x14ac:dyDescent="0.25">
      <c r="J101" s="88"/>
      <c r="K101" s="88"/>
      <c r="L101" s="88"/>
      <c r="M101" s="88"/>
      <c r="N101" s="89"/>
      <c r="O101" s="88"/>
      <c r="P101" s="90"/>
    </row>
    <row r="102" spans="10:16" x14ac:dyDescent="0.25">
      <c r="J102" s="88"/>
      <c r="K102" s="88"/>
      <c r="L102" s="88"/>
      <c r="M102" s="88"/>
      <c r="N102" s="89"/>
      <c r="O102" s="88"/>
      <c r="P102" s="90"/>
    </row>
    <row r="103" spans="10:16" x14ac:dyDescent="0.25">
      <c r="J103" s="88"/>
      <c r="K103" s="88"/>
      <c r="L103" s="88"/>
      <c r="M103" s="88"/>
      <c r="N103" s="89"/>
      <c r="O103" s="88"/>
      <c r="P103" s="90"/>
    </row>
    <row r="104" spans="10:16" x14ac:dyDescent="0.25">
      <c r="J104" s="88"/>
      <c r="K104" s="88"/>
      <c r="L104" s="88"/>
      <c r="M104" s="88"/>
      <c r="N104" s="89"/>
      <c r="O104" s="88"/>
      <c r="P104" s="90"/>
    </row>
    <row r="105" spans="10:16" x14ac:dyDescent="0.25">
      <c r="J105" s="88"/>
      <c r="K105" s="88"/>
      <c r="L105" s="88"/>
      <c r="M105" s="88"/>
      <c r="N105" s="89"/>
      <c r="O105" s="88"/>
      <c r="P105" s="90"/>
    </row>
    <row r="106" spans="10:16" x14ac:dyDescent="0.25">
      <c r="J106" s="88"/>
      <c r="K106" s="88"/>
      <c r="L106" s="88"/>
      <c r="M106" s="88"/>
      <c r="N106" s="89"/>
      <c r="O106" s="88"/>
      <c r="P106" s="90"/>
    </row>
    <row r="107" spans="10:16" x14ac:dyDescent="0.25">
      <c r="J107" s="88"/>
      <c r="K107" s="88"/>
      <c r="L107" s="88"/>
      <c r="M107" s="88"/>
      <c r="N107" s="89"/>
      <c r="O107" s="88"/>
      <c r="P107" s="90"/>
    </row>
    <row r="108" spans="10:16" x14ac:dyDescent="0.25">
      <c r="J108" s="88"/>
      <c r="K108" s="88"/>
      <c r="L108" s="88"/>
      <c r="M108" s="88"/>
      <c r="N108" s="89"/>
      <c r="O108" s="88"/>
      <c r="P108" s="90"/>
    </row>
    <row r="109" spans="10:16" x14ac:dyDescent="0.25">
      <c r="J109" s="88"/>
      <c r="K109" s="88"/>
      <c r="L109" s="88"/>
      <c r="M109" s="88"/>
      <c r="N109" s="89"/>
      <c r="O109" s="88"/>
      <c r="P109" s="90"/>
    </row>
    <row r="110" spans="10:16" x14ac:dyDescent="0.25">
      <c r="J110" s="88"/>
      <c r="K110" s="88"/>
      <c r="L110" s="88"/>
      <c r="M110" s="88"/>
      <c r="N110" s="89"/>
      <c r="O110" s="88"/>
      <c r="P110" s="90"/>
    </row>
    <row r="111" spans="10:16" x14ac:dyDescent="0.25">
      <c r="J111" s="88"/>
      <c r="K111" s="88"/>
      <c r="L111" s="88"/>
      <c r="M111" s="88"/>
      <c r="N111" s="89"/>
      <c r="O111" s="88"/>
      <c r="P111" s="90"/>
    </row>
    <row r="112" spans="10:16" x14ac:dyDescent="0.25">
      <c r="J112" s="88"/>
      <c r="K112" s="88"/>
      <c r="L112" s="88"/>
      <c r="M112" s="88"/>
      <c r="N112" s="89"/>
      <c r="O112" s="88"/>
      <c r="P112" s="90"/>
    </row>
    <row r="113" spans="10:16" x14ac:dyDescent="0.25">
      <c r="J113" s="88"/>
      <c r="K113" s="88"/>
      <c r="L113" s="88"/>
      <c r="M113" s="88"/>
      <c r="N113" s="89"/>
      <c r="O113" s="88"/>
      <c r="P113" s="90"/>
    </row>
    <row r="114" spans="10:16" x14ac:dyDescent="0.25">
      <c r="J114" s="88"/>
      <c r="K114" s="88"/>
      <c r="L114" s="88"/>
      <c r="M114" s="88"/>
      <c r="N114" s="89"/>
      <c r="O114" s="88"/>
      <c r="P114" s="90"/>
    </row>
    <row r="115" spans="10:16" x14ac:dyDescent="0.25">
      <c r="J115" s="88"/>
      <c r="K115" s="88"/>
      <c r="L115" s="88"/>
      <c r="M115" s="88"/>
      <c r="N115" s="89"/>
      <c r="O115" s="88"/>
      <c r="P115" s="90"/>
    </row>
    <row r="116" spans="10:16" x14ac:dyDescent="0.25">
      <c r="J116" s="88"/>
      <c r="K116" s="88"/>
      <c r="L116" s="88"/>
      <c r="M116" s="88"/>
      <c r="N116" s="89"/>
      <c r="O116" s="88"/>
      <c r="P116" s="90"/>
    </row>
    <row r="117" spans="10:16" x14ac:dyDescent="0.25">
      <c r="J117" s="88"/>
      <c r="K117" s="88"/>
      <c r="L117" s="88"/>
      <c r="M117" s="88"/>
      <c r="N117" s="89"/>
      <c r="O117" s="88"/>
      <c r="P117" s="90"/>
    </row>
    <row r="118" spans="10:16" x14ac:dyDescent="0.25">
      <c r="J118" s="88"/>
      <c r="K118" s="88"/>
      <c r="L118" s="88"/>
      <c r="M118" s="88"/>
      <c r="N118" s="89"/>
      <c r="O118" s="88"/>
      <c r="P118" s="90"/>
    </row>
    <row r="119" spans="10:16" x14ac:dyDescent="0.25">
      <c r="J119" s="88"/>
      <c r="K119" s="88"/>
      <c r="L119" s="88"/>
      <c r="M119" s="88"/>
      <c r="N119" s="89"/>
      <c r="O119" s="88"/>
      <c r="P119" s="90"/>
    </row>
    <row r="120" spans="10:16" x14ac:dyDescent="0.25">
      <c r="J120" s="88"/>
      <c r="K120" s="88"/>
      <c r="L120" s="88"/>
      <c r="M120" s="88"/>
      <c r="N120" s="89"/>
      <c r="O120" s="88"/>
      <c r="P120" s="90"/>
    </row>
    <row r="121" spans="10:16" x14ac:dyDescent="0.25">
      <c r="J121" s="88"/>
      <c r="K121" s="88"/>
      <c r="L121" s="88"/>
      <c r="M121" s="88"/>
      <c r="N121" s="89"/>
      <c r="O121" s="88"/>
      <c r="P121" s="90"/>
    </row>
    <row r="122" spans="10:16" x14ac:dyDescent="0.25">
      <c r="J122" s="88"/>
      <c r="K122" s="88"/>
      <c r="L122" s="88"/>
      <c r="M122" s="88"/>
      <c r="N122" s="89"/>
      <c r="O122" s="88"/>
      <c r="P122" s="90"/>
    </row>
    <row r="123" spans="10:16" x14ac:dyDescent="0.25">
      <c r="J123" s="88"/>
      <c r="K123" s="88"/>
      <c r="L123" s="88"/>
      <c r="M123" s="88"/>
      <c r="N123" s="89"/>
      <c r="O123" s="88"/>
      <c r="P123" s="90"/>
    </row>
    <row r="124" spans="10:16" x14ac:dyDescent="0.25">
      <c r="J124" s="88"/>
      <c r="K124" s="88"/>
      <c r="L124" s="88"/>
      <c r="M124" s="88"/>
      <c r="N124" s="89"/>
      <c r="O124" s="88"/>
      <c r="P124" s="90"/>
    </row>
    <row r="125" spans="10:16" x14ac:dyDescent="0.25">
      <c r="J125" s="88"/>
      <c r="K125" s="88"/>
      <c r="L125" s="88"/>
      <c r="M125" s="88"/>
      <c r="N125" s="89"/>
      <c r="O125" s="88"/>
      <c r="P125" s="90"/>
    </row>
    <row r="126" spans="10:16" x14ac:dyDescent="0.25">
      <c r="J126" s="88"/>
      <c r="K126" s="88"/>
      <c r="L126" s="88"/>
      <c r="M126" s="88"/>
      <c r="N126" s="89"/>
      <c r="O126" s="88"/>
      <c r="P126" s="90"/>
    </row>
    <row r="127" spans="10:16" x14ac:dyDescent="0.25">
      <c r="J127" s="88"/>
      <c r="K127" s="88"/>
      <c r="L127" s="88"/>
      <c r="M127" s="88"/>
      <c r="N127" s="89"/>
      <c r="O127" s="88"/>
      <c r="P127" s="90"/>
    </row>
    <row r="128" spans="10:16" x14ac:dyDescent="0.25">
      <c r="J128" s="88"/>
      <c r="K128" s="88"/>
      <c r="L128" s="88"/>
      <c r="M128" s="88"/>
      <c r="N128" s="89"/>
      <c r="O128" s="88"/>
      <c r="P128" s="90"/>
    </row>
    <row r="129" spans="10:16" x14ac:dyDescent="0.25">
      <c r="J129" s="88"/>
      <c r="K129" s="88"/>
      <c r="L129" s="88"/>
      <c r="M129" s="88"/>
      <c r="N129" s="89"/>
      <c r="O129" s="88"/>
      <c r="P129" s="90"/>
    </row>
    <row r="130" spans="10:16" x14ac:dyDescent="0.25">
      <c r="J130" s="88"/>
      <c r="K130" s="88"/>
      <c r="L130" s="88"/>
      <c r="M130" s="88"/>
      <c r="N130" s="89"/>
      <c r="O130" s="88"/>
      <c r="P130" s="90"/>
    </row>
    <row r="131" spans="10:16" x14ac:dyDescent="0.25">
      <c r="J131" s="88"/>
      <c r="K131" s="88"/>
      <c r="L131" s="88"/>
      <c r="M131" s="88"/>
      <c r="N131" s="89"/>
      <c r="O131" s="88"/>
      <c r="P131" s="90"/>
    </row>
    <row r="132" spans="10:16" x14ac:dyDescent="0.25">
      <c r="J132" s="88"/>
      <c r="K132" s="88"/>
      <c r="L132" s="88"/>
      <c r="M132" s="88"/>
      <c r="N132" s="89"/>
      <c r="O132" s="88"/>
      <c r="P132" s="90"/>
    </row>
    <row r="133" spans="10:16" x14ac:dyDescent="0.25">
      <c r="J133" s="88"/>
      <c r="K133" s="88"/>
      <c r="L133" s="88"/>
      <c r="M133" s="88"/>
      <c r="N133" s="89"/>
      <c r="O133" s="88"/>
      <c r="P133" s="90"/>
    </row>
    <row r="134" spans="10:16" x14ac:dyDescent="0.25">
      <c r="J134" s="88"/>
      <c r="K134" s="88"/>
      <c r="L134" s="88"/>
      <c r="M134" s="88"/>
      <c r="N134" s="89"/>
      <c r="O134" s="88"/>
      <c r="P134" s="90"/>
    </row>
    <row r="135" spans="10:16" x14ac:dyDescent="0.25">
      <c r="J135" s="88"/>
      <c r="K135" s="88"/>
      <c r="L135" s="88"/>
      <c r="M135" s="88"/>
      <c r="N135" s="89"/>
      <c r="O135" s="88"/>
      <c r="P135" s="90"/>
    </row>
    <row r="136" spans="10:16" x14ac:dyDescent="0.25">
      <c r="J136" s="88"/>
      <c r="K136" s="88"/>
      <c r="L136" s="88"/>
      <c r="M136" s="88"/>
      <c r="N136" s="89"/>
      <c r="O136" s="88"/>
      <c r="P136" s="90"/>
    </row>
    <row r="137" spans="10:16" x14ac:dyDescent="0.25">
      <c r="J137" s="88"/>
      <c r="K137" s="88"/>
      <c r="L137" s="88"/>
      <c r="M137" s="88"/>
      <c r="N137" s="89"/>
      <c r="O137" s="88"/>
      <c r="P137" s="90"/>
    </row>
    <row r="138" spans="10:16" x14ac:dyDescent="0.25">
      <c r="J138" s="88"/>
      <c r="K138" s="88"/>
      <c r="L138" s="88"/>
      <c r="M138" s="88"/>
      <c r="N138" s="89"/>
      <c r="O138" s="88"/>
      <c r="P138" s="90"/>
    </row>
    <row r="139" spans="10:16" x14ac:dyDescent="0.25">
      <c r="J139" s="88"/>
      <c r="K139" s="88"/>
      <c r="L139" s="88"/>
      <c r="M139" s="88"/>
      <c r="N139" s="89"/>
      <c r="O139" s="88"/>
      <c r="P139" s="90"/>
    </row>
    <row r="140" spans="10:16" x14ac:dyDescent="0.25">
      <c r="J140" s="88"/>
      <c r="K140" s="88"/>
      <c r="L140" s="88"/>
      <c r="M140" s="88"/>
      <c r="N140" s="89"/>
      <c r="O140" s="88"/>
      <c r="P140" s="90"/>
    </row>
    <row r="141" spans="10:16" x14ac:dyDescent="0.25">
      <c r="J141" s="88"/>
      <c r="K141" s="88"/>
      <c r="L141" s="88"/>
      <c r="M141" s="88"/>
      <c r="N141" s="89"/>
      <c r="O141" s="88"/>
      <c r="P141" s="90"/>
    </row>
    <row r="142" spans="10:16" x14ac:dyDescent="0.25">
      <c r="J142" s="88"/>
      <c r="K142" s="88"/>
      <c r="L142" s="88"/>
      <c r="M142" s="88"/>
      <c r="N142" s="89"/>
      <c r="O142" s="88"/>
      <c r="P142" s="90"/>
    </row>
    <row r="143" spans="10:16" x14ac:dyDescent="0.25">
      <c r="J143" s="88"/>
      <c r="K143" s="88"/>
      <c r="L143" s="88"/>
      <c r="M143" s="88"/>
      <c r="N143" s="89"/>
      <c r="O143" s="88"/>
      <c r="P143" s="90"/>
    </row>
    <row r="144" spans="10:16" x14ac:dyDescent="0.25">
      <c r="J144" s="88"/>
      <c r="K144" s="88"/>
      <c r="L144" s="88"/>
      <c r="M144" s="88"/>
      <c r="N144" s="89"/>
      <c r="O144" s="88"/>
      <c r="P144" s="90"/>
    </row>
    <row r="145" spans="10:16" x14ac:dyDescent="0.25">
      <c r="J145" s="88"/>
      <c r="K145" s="88"/>
      <c r="L145" s="88"/>
      <c r="M145" s="88"/>
      <c r="N145" s="89"/>
      <c r="O145" s="88"/>
      <c r="P145" s="90"/>
    </row>
    <row r="146" spans="10:16" x14ac:dyDescent="0.25">
      <c r="J146" s="88"/>
      <c r="K146" s="88"/>
      <c r="L146" s="88"/>
      <c r="M146" s="88"/>
      <c r="N146" s="89"/>
      <c r="O146" s="88"/>
      <c r="P146" s="90"/>
    </row>
    <row r="147" spans="10:16" x14ac:dyDescent="0.25">
      <c r="J147" s="88"/>
      <c r="K147" s="88"/>
      <c r="L147" s="88"/>
      <c r="M147" s="88"/>
      <c r="N147" s="89"/>
      <c r="O147" s="88"/>
      <c r="P147" s="90"/>
    </row>
    <row r="148" spans="10:16" x14ac:dyDescent="0.25">
      <c r="J148" s="88"/>
      <c r="K148" s="88"/>
      <c r="L148" s="88"/>
      <c r="M148" s="88"/>
      <c r="N148" s="89"/>
      <c r="O148" s="88"/>
      <c r="P148" s="90"/>
    </row>
    <row r="149" spans="10:16" x14ac:dyDescent="0.25">
      <c r="J149" s="88"/>
      <c r="K149" s="88"/>
      <c r="L149" s="88"/>
      <c r="M149" s="88"/>
      <c r="N149" s="89"/>
      <c r="O149" s="88"/>
      <c r="P149" s="90"/>
    </row>
    <row r="150" spans="10:16" x14ac:dyDescent="0.25">
      <c r="J150" s="88"/>
      <c r="K150" s="88"/>
      <c r="L150" s="88"/>
      <c r="M150" s="88"/>
      <c r="N150" s="89"/>
      <c r="O150" s="88"/>
      <c r="P150" s="90"/>
    </row>
    <row r="151" spans="10:16" x14ac:dyDescent="0.25">
      <c r="J151" s="88"/>
      <c r="K151" s="88"/>
      <c r="L151" s="88"/>
      <c r="M151" s="88"/>
      <c r="N151" s="89"/>
      <c r="O151" s="88"/>
      <c r="P151" s="90"/>
    </row>
    <row r="152" spans="10:16" x14ac:dyDescent="0.25">
      <c r="J152" s="88"/>
      <c r="K152" s="88"/>
      <c r="L152" s="88"/>
      <c r="M152" s="88"/>
      <c r="N152" s="89"/>
      <c r="O152" s="88"/>
      <c r="P152" s="90"/>
    </row>
    <row r="153" spans="10:16" x14ac:dyDescent="0.25">
      <c r="J153" s="88"/>
      <c r="K153" s="88"/>
      <c r="L153" s="88"/>
      <c r="M153" s="88"/>
      <c r="N153" s="89"/>
      <c r="O153" s="88"/>
      <c r="P153" s="90"/>
    </row>
    <row r="154" spans="10:16" x14ac:dyDescent="0.25">
      <c r="J154" s="88"/>
      <c r="K154" s="88"/>
      <c r="L154" s="88"/>
      <c r="M154" s="88"/>
      <c r="N154" s="89"/>
      <c r="O154" s="88"/>
      <c r="P154" s="90"/>
    </row>
    <row r="155" spans="10:16" x14ac:dyDescent="0.25">
      <c r="J155" s="88"/>
      <c r="K155" s="88"/>
      <c r="L155" s="88"/>
      <c r="M155" s="88"/>
      <c r="N155" s="89"/>
      <c r="O155" s="88"/>
      <c r="P155" s="90"/>
    </row>
    <row r="156" spans="10:16" x14ac:dyDescent="0.25">
      <c r="J156" s="88"/>
      <c r="K156" s="88"/>
      <c r="L156" s="88"/>
      <c r="M156" s="88"/>
      <c r="N156" s="89"/>
      <c r="O156" s="88"/>
      <c r="P156" s="90"/>
    </row>
    <row r="157" spans="10:16" x14ac:dyDescent="0.25">
      <c r="J157" s="88"/>
      <c r="K157" s="88"/>
      <c r="L157" s="88"/>
      <c r="M157" s="88"/>
      <c r="N157" s="89"/>
      <c r="O157" s="88"/>
      <c r="P157" s="90"/>
    </row>
    <row r="158" spans="10:16" x14ac:dyDescent="0.25">
      <c r="J158" s="88"/>
      <c r="K158" s="88"/>
      <c r="L158" s="88"/>
      <c r="M158" s="88"/>
      <c r="N158" s="89"/>
      <c r="O158" s="88"/>
      <c r="P158" s="90"/>
    </row>
    <row r="159" spans="10:16" x14ac:dyDescent="0.25">
      <c r="J159" s="88"/>
      <c r="K159" s="88"/>
      <c r="L159" s="88"/>
      <c r="M159" s="88"/>
      <c r="N159" s="89"/>
      <c r="O159" s="88"/>
      <c r="P159" s="90"/>
    </row>
  </sheetData>
  <mergeCells count="16">
    <mergeCell ref="B33:B36"/>
    <mergeCell ref="B31:B32"/>
    <mergeCell ref="C31:I31"/>
    <mergeCell ref="J31:N31"/>
    <mergeCell ref="O31:O32"/>
    <mergeCell ref="P31:P32"/>
    <mergeCell ref="B11:B14"/>
    <mergeCell ref="B23:B25"/>
    <mergeCell ref="O4:O5"/>
    <mergeCell ref="P4:P5"/>
    <mergeCell ref="B4:B5"/>
    <mergeCell ref="B8:B10"/>
    <mergeCell ref="B21:B22"/>
    <mergeCell ref="B15:B17"/>
    <mergeCell ref="C4:I4"/>
    <mergeCell ref="J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GUIDE</vt:lpstr>
      <vt:lpstr>Fee rates and unit costs</vt:lpstr>
      <vt:lpstr>Total Budget</vt:lpstr>
      <vt:lpstr>Year 1 20xx</vt:lpstr>
      <vt:lpstr>Year 2 20xx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Fritzen</dc:creator>
  <cp:lastModifiedBy>Ninna Katrine Holm Sanden</cp:lastModifiedBy>
  <cp:lastPrinted>2025-04-29T09:42:30Z</cp:lastPrinted>
  <dcterms:created xsi:type="dcterms:W3CDTF">2024-10-11T09:13:06Z</dcterms:created>
  <dcterms:modified xsi:type="dcterms:W3CDTF">2026-02-04T14:43:11Z</dcterms:modified>
</cp:coreProperties>
</file>